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285" windowWidth="12120" windowHeight="8340" tabRatio="865"/>
  </bookViews>
  <sheets>
    <sheet name="Tab.1.1." sheetId="17" r:id="rId1"/>
    <sheet name="Tab 1.2." sheetId="16" r:id="rId2"/>
    <sheet name="Tab 1.3." sheetId="2" r:id="rId3"/>
    <sheet name="graf 1" sheetId="3" r:id="rId4"/>
    <sheet name="Tab 1.4." sheetId="18" r:id="rId5"/>
    <sheet name="graf 2" sheetId="1" r:id="rId6"/>
    <sheet name="Tab. 2.1." sheetId="4" r:id="rId7"/>
    <sheet name="Tab. 2.2." sheetId="12" r:id="rId8"/>
    <sheet name="Tab. 2.3." sheetId="5" r:id="rId9"/>
    <sheet name="Tab. 2.4." sheetId="6" r:id="rId10"/>
    <sheet name="Tab. 2.5." sheetId="7" r:id="rId11"/>
    <sheet name="Tab. 3.1." sheetId="10" r:id="rId12"/>
    <sheet name="Tab. 3.1.nas,1." sheetId="11" r:id="rId13"/>
    <sheet name="Tab. 3.1.nas,2." sheetId="15" r:id="rId14"/>
    <sheet name="Tab. 4.1." sheetId="14" r:id="rId15"/>
    <sheet name="Tab. 4.2." sheetId="13" r:id="rId16"/>
    <sheet name="Metodologija" sheetId="19" r:id="rId17"/>
  </sheets>
  <externalReferences>
    <externalReference r:id="rId18"/>
  </externalReferences>
  <definedNames>
    <definedName name="_xlnm.Print_Area" localSheetId="3">'graf 1'!$A:$E</definedName>
    <definedName name="_xlnm.Print_Area" localSheetId="5">'graf 2'!$A$15:$S$34</definedName>
    <definedName name="_xlnm.Print_Area" localSheetId="1">'Tab 1.2.'!$A$1:$E$27</definedName>
    <definedName name="_xlnm.Print_Area" localSheetId="2">'Tab 1.3.'!$A$1:$E$25</definedName>
    <definedName name="_xlnm.Print_Area" localSheetId="6">'Tab. 2.1.'!$A$1:$F$43</definedName>
    <definedName name="_xlnm.Print_Area" localSheetId="7">'Tab. 2.2.'!$A:$Q</definedName>
    <definedName name="_xlnm.Print_Area" localSheetId="8">'Tab. 2.3.'!$A$1:$Y$26</definedName>
    <definedName name="_xlnm.Print_Area" localSheetId="11">'Tab. 3.1.'!$A$1:$S$25</definedName>
    <definedName name="_xlnm.Print_Area" localSheetId="12">'Tab. 3.1.nas,1.'!$A$1:$T$24</definedName>
    <definedName name="_xlnm.Print_Area" localSheetId="13">'Tab. 3.1.nas,2.'!$A$1:$T$24</definedName>
    <definedName name="_xlnm.Print_Area" localSheetId="14">'Tab. 4.1.'!$A$1:$J$7</definedName>
    <definedName name="_xlnm.Print_Area" localSheetId="0">Tab.1.1.!$A:$O</definedName>
  </definedNames>
  <calcPr calcId="144525"/>
</workbook>
</file>

<file path=xl/calcChain.xml><?xml version="1.0" encoding="utf-8"?>
<calcChain xmlns="http://schemas.openxmlformats.org/spreadsheetml/2006/main">
  <c r="N5" i="13" l="1"/>
  <c r="P5" i="13"/>
  <c r="L5" i="13"/>
  <c r="J5" i="13"/>
  <c r="H5" i="13"/>
  <c r="F5" i="13"/>
  <c r="D5" i="13"/>
  <c r="B5" i="13"/>
  <c r="B25" i="12" l="1"/>
  <c r="B9" i="12"/>
  <c r="B10" i="12"/>
  <c r="B11" i="12"/>
  <c r="B12" i="12"/>
  <c r="B13" i="12"/>
  <c r="B14" i="12"/>
  <c r="B15" i="12"/>
  <c r="B16" i="12"/>
  <c r="B17" i="12"/>
  <c r="B18" i="12"/>
  <c r="B19" i="12"/>
  <c r="B20" i="12"/>
  <c r="B21" i="12"/>
  <c r="B22" i="12"/>
  <c r="B23" i="12"/>
  <c r="B24" i="12"/>
  <c r="B8" i="12"/>
  <c r="E5" i="18"/>
  <c r="D5" i="18"/>
  <c r="C5" i="18"/>
  <c r="B5" i="18"/>
  <c r="B6" i="4" l="1"/>
  <c r="D5" i="4"/>
  <c r="B7" i="12" l="1"/>
  <c r="F6" i="12"/>
  <c r="L6" i="12"/>
  <c r="J6" i="12"/>
  <c r="N6" i="12"/>
  <c r="P6" i="12"/>
  <c r="H6" i="12" l="1"/>
  <c r="M4" i="14" l="1"/>
  <c r="C5" i="4" l="1"/>
  <c r="E5" i="4"/>
  <c r="F5" i="4"/>
  <c r="B7" i="4"/>
  <c r="B8" i="4"/>
  <c r="B9" i="4"/>
  <c r="B10" i="4"/>
  <c r="B11" i="4"/>
  <c r="B12" i="4"/>
  <c r="B13" i="4"/>
  <c r="B14" i="4"/>
  <c r="B15" i="4"/>
  <c r="B16" i="4"/>
  <c r="B17" i="4"/>
  <c r="B18" i="4"/>
  <c r="B19" i="4"/>
  <c r="B20" i="4"/>
  <c r="B21" i="4"/>
  <c r="B22" i="4"/>
  <c r="B23" i="4"/>
  <c r="B24" i="4"/>
  <c r="B5" i="4" l="1"/>
  <c r="N4" i="17"/>
  <c r="N9" i="17" s="1"/>
  <c r="K30" i="4" l="1"/>
  <c r="L4" i="14" l="1"/>
  <c r="L4" i="17"/>
  <c r="L9" i="17" s="1"/>
  <c r="E5" i="2" l="1"/>
  <c r="J4" i="17"/>
  <c r="I4" i="17"/>
  <c r="I9" i="17" l="1"/>
  <c r="J9" i="17"/>
  <c r="K4" i="14"/>
  <c r="F4" i="17" l="1"/>
  <c r="J9" i="3"/>
  <c r="B24" i="10" l="1"/>
  <c r="C24" i="10"/>
  <c r="J4" i="14" l="1"/>
  <c r="D7" i="7"/>
  <c r="D7" i="6"/>
  <c r="B7" i="6" s="1"/>
  <c r="D7" i="5"/>
  <c r="B7" i="5" s="1"/>
  <c r="D7" i="12"/>
  <c r="H4" i="17"/>
  <c r="H9" i="17" s="1"/>
  <c r="I9" i="3" l="1"/>
  <c r="F9" i="17"/>
  <c r="D4" i="17"/>
  <c r="D9" i="17" s="1"/>
  <c r="B4" i="17"/>
  <c r="B9" i="17" s="1"/>
  <c r="I8" i="3" l="1"/>
  <c r="I10" i="3"/>
  <c r="R5" i="1" l="1"/>
  <c r="R10" i="1" s="1"/>
  <c r="I4" i="14" l="1"/>
  <c r="H4" i="14" l="1"/>
  <c r="D9" i="5"/>
  <c r="B9" i="5" s="1"/>
  <c r="O6" i="7"/>
  <c r="F6" i="7"/>
  <c r="W20" i="1"/>
  <c r="V13" i="1" s="1"/>
  <c r="P5" i="1"/>
  <c r="P10" i="1" s="1"/>
  <c r="U20" i="1"/>
  <c r="F4" i="14"/>
  <c r="D14" i="7"/>
  <c r="D13" i="7"/>
  <c r="D25" i="6"/>
  <c r="B25" i="6" s="1"/>
  <c r="D24" i="6"/>
  <c r="B24" i="6" s="1"/>
  <c r="D23" i="6"/>
  <c r="B23" i="6" s="1"/>
  <c r="D22" i="6"/>
  <c r="B22" i="6" s="1"/>
  <c r="D21" i="6"/>
  <c r="B21" i="6" s="1"/>
  <c r="D20" i="6"/>
  <c r="B20" i="6" s="1"/>
  <c r="D19" i="6"/>
  <c r="B19" i="6" s="1"/>
  <c r="D18" i="6"/>
  <c r="B18" i="6" s="1"/>
  <c r="D17" i="6"/>
  <c r="B17" i="6" s="1"/>
  <c r="D16" i="6"/>
  <c r="B16" i="6" s="1"/>
  <c r="D15" i="6"/>
  <c r="B15" i="6" s="1"/>
  <c r="D14" i="6"/>
  <c r="B14" i="6" s="1"/>
  <c r="D13" i="6"/>
  <c r="B13" i="6" s="1"/>
  <c r="D12" i="6"/>
  <c r="B12" i="6" s="1"/>
  <c r="D11" i="6"/>
  <c r="B11" i="6" s="1"/>
  <c r="D10" i="6"/>
  <c r="B10" i="6" s="1"/>
  <c r="D9" i="6"/>
  <c r="B9" i="6" s="1"/>
  <c r="D8" i="6"/>
  <c r="B8" i="6" s="1"/>
  <c r="D8" i="5"/>
  <c r="B8" i="5" s="1"/>
  <c r="D10" i="5"/>
  <c r="B10" i="5" s="1"/>
  <c r="D11" i="5"/>
  <c r="B11" i="5" s="1"/>
  <c r="D12" i="5"/>
  <c r="B12" i="5" s="1"/>
  <c r="D13" i="5"/>
  <c r="B13" i="5" s="1"/>
  <c r="D14" i="5"/>
  <c r="B14" i="5" s="1"/>
  <c r="D15" i="5"/>
  <c r="B15" i="5" s="1"/>
  <c r="D16" i="5"/>
  <c r="B16" i="5" s="1"/>
  <c r="D17" i="5"/>
  <c r="B17" i="5" s="1"/>
  <c r="D18" i="5"/>
  <c r="B18" i="5" s="1"/>
  <c r="D19" i="5"/>
  <c r="B19" i="5" s="1"/>
  <c r="D20" i="5"/>
  <c r="B20" i="5" s="1"/>
  <c r="D21" i="5"/>
  <c r="B21" i="5" s="1"/>
  <c r="D22" i="5"/>
  <c r="B22" i="5" s="1"/>
  <c r="D23" i="5"/>
  <c r="B23" i="5" s="1"/>
  <c r="D24" i="5"/>
  <c r="B24" i="5" s="1"/>
  <c r="D25" i="5"/>
  <c r="B25" i="5" s="1"/>
  <c r="X6" i="6"/>
  <c r="V6" i="6"/>
  <c r="T6" i="6"/>
  <c r="R6" i="6"/>
  <c r="P6" i="6"/>
  <c r="N6" i="6"/>
  <c r="L6" i="6"/>
  <c r="J6" i="6"/>
  <c r="H6" i="6"/>
  <c r="F6" i="6"/>
  <c r="N5" i="1"/>
  <c r="N10" i="1" s="1"/>
  <c r="D5" i="2"/>
  <c r="L5" i="1"/>
  <c r="K33" i="4"/>
  <c r="K31" i="4"/>
  <c r="K32" i="4"/>
  <c r="C5" i="2"/>
  <c r="H5" i="1"/>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2" i="7"/>
  <c r="D11" i="7"/>
  <c r="D10" i="7"/>
  <c r="D9" i="7"/>
  <c r="D8" i="7"/>
  <c r="X6" i="5"/>
  <c r="V6" i="5"/>
  <c r="T6" i="5"/>
  <c r="R6" i="5"/>
  <c r="P6" i="5"/>
  <c r="N6" i="5"/>
  <c r="L6" i="5"/>
  <c r="J6" i="5"/>
  <c r="H6" i="5"/>
  <c r="F6" i="5"/>
  <c r="B5" i="2"/>
  <c r="P5" i="7"/>
  <c r="O5" i="7"/>
  <c r="N5" i="7"/>
  <c r="M5" i="7"/>
  <c r="L5" i="7"/>
  <c r="K5" i="7"/>
  <c r="J5" i="7"/>
  <c r="I5" i="7"/>
  <c r="H5" i="7"/>
  <c r="G6" i="7"/>
  <c r="G5" i="7"/>
  <c r="P6" i="7"/>
  <c r="N6" i="7"/>
  <c r="M6" i="7"/>
  <c r="L6" i="7"/>
  <c r="K6" i="7"/>
  <c r="J6" i="7"/>
  <c r="I6" i="7"/>
  <c r="H6" i="7"/>
  <c r="F5" i="7"/>
  <c r="D8" i="12"/>
  <c r="D9" i="12"/>
  <c r="D10" i="12"/>
  <c r="D11" i="12"/>
  <c r="D12" i="12"/>
  <c r="D13" i="12"/>
  <c r="D14" i="12"/>
  <c r="D15" i="12"/>
  <c r="D16" i="12"/>
  <c r="D17" i="12"/>
  <c r="D18" i="12"/>
  <c r="D19" i="12"/>
  <c r="D20" i="12"/>
  <c r="D21" i="12"/>
  <c r="D22" i="12"/>
  <c r="D23" i="12"/>
  <c r="D24" i="12"/>
  <c r="D25" i="12"/>
  <c r="G4" i="14"/>
  <c r="E4" i="14"/>
  <c r="D4" i="14"/>
  <c r="C4" i="14"/>
  <c r="J5" i="1"/>
  <c r="F5" i="1"/>
  <c r="D5" i="1"/>
  <c r="B5" i="1"/>
  <c r="I34" i="4"/>
  <c r="B6" i="5" l="1"/>
  <c r="B6" i="12"/>
  <c r="K34" i="4"/>
  <c r="J30" i="4" s="1"/>
  <c r="D6" i="7"/>
  <c r="D5" i="7"/>
  <c r="D6" i="6"/>
  <c r="B6" i="6"/>
  <c r="D6" i="5"/>
  <c r="D6" i="12"/>
  <c r="V12" i="1"/>
  <c r="V16" i="1"/>
  <c r="V19" i="1"/>
  <c r="V15" i="1"/>
  <c r="V18" i="1"/>
  <c r="V14" i="1"/>
  <c r="V17" i="1"/>
  <c r="J31" i="4" l="1"/>
  <c r="J32" i="4"/>
  <c r="J33" i="4"/>
  <c r="V20" i="1"/>
  <c r="J34" i="4" l="1"/>
</calcChain>
</file>

<file path=xl/sharedStrings.xml><?xml version="1.0" encoding="utf-8"?>
<sst xmlns="http://schemas.openxmlformats.org/spreadsheetml/2006/main" count="672" uniqueCount="178">
  <si>
    <t>Tabela 1.</t>
  </si>
  <si>
    <t>ukupno</t>
  </si>
  <si>
    <t>žene</t>
  </si>
  <si>
    <t>Rudarstvo i vađenje</t>
  </si>
  <si>
    <t>Prerađivačka industrija</t>
  </si>
  <si>
    <t>Građevinarstvo</t>
  </si>
  <si>
    <t>Obrazovanje</t>
  </si>
  <si>
    <t>Javna uprava i obrana; obvezno socijalno osiguranje</t>
  </si>
  <si>
    <t>Nerazvrstani prema djelatnostima</t>
  </si>
  <si>
    <t>muškarci</t>
  </si>
  <si>
    <t>ostali</t>
  </si>
  <si>
    <t>više</t>
  </si>
  <si>
    <t>Stupanj stručnog obrazovanja</t>
  </si>
  <si>
    <t>19 - 24</t>
  </si>
  <si>
    <t>25 - 29</t>
  </si>
  <si>
    <t>30 - 34</t>
  </si>
  <si>
    <t>35 - 39</t>
  </si>
  <si>
    <t>40 - 44</t>
  </si>
  <si>
    <t>45- 49</t>
  </si>
  <si>
    <t>50 - 54</t>
  </si>
  <si>
    <t>55 - 59</t>
  </si>
  <si>
    <t>60 - 64</t>
  </si>
  <si>
    <t>65 i više</t>
  </si>
  <si>
    <t>visoko</t>
  </si>
  <si>
    <t>srednje</t>
  </si>
  <si>
    <t>niže</t>
  </si>
  <si>
    <t>visokokvalificirani</t>
  </si>
  <si>
    <t>kvalificirani</t>
  </si>
  <si>
    <t>polukvalificirani</t>
  </si>
  <si>
    <t>nekvalificirani</t>
  </si>
  <si>
    <t>državno</t>
  </si>
  <si>
    <t>privatno</t>
  </si>
  <si>
    <t>mješovito</t>
  </si>
  <si>
    <t>zadružno</t>
  </si>
  <si>
    <t>UKUPNO</t>
  </si>
  <si>
    <t>Poljoprivrednici</t>
  </si>
  <si>
    <t>Donji Grad</t>
  </si>
  <si>
    <t>Gornji Grad - Medveščak</t>
  </si>
  <si>
    <t>Trnje</t>
  </si>
  <si>
    <t>Maksimir</t>
  </si>
  <si>
    <t>Pešćenica - Žitnjak</t>
  </si>
  <si>
    <t>Novi Zagreb - istok</t>
  </si>
  <si>
    <t>Novi Zagreb - zapad</t>
  </si>
  <si>
    <t>Trešnjevka - sjever</t>
  </si>
  <si>
    <t>Trešnjevka - jug</t>
  </si>
  <si>
    <t>Črnomerec</t>
  </si>
  <si>
    <t>Gornja Dubrava</t>
  </si>
  <si>
    <t>Donja Dubrava</t>
  </si>
  <si>
    <t>Stenjevec</t>
  </si>
  <si>
    <t>Podsused - Vrapče</t>
  </si>
  <si>
    <t>Sesvete</t>
  </si>
  <si>
    <t>Brezovica</t>
  </si>
  <si>
    <t>do 18 godina</t>
  </si>
  <si>
    <t>Podaci za graf</t>
  </si>
  <si>
    <t>podaci za graf</t>
  </si>
  <si>
    <t>Gradska četvrt</t>
  </si>
  <si>
    <t>stanje 31. ožujka</t>
  </si>
  <si>
    <t>stanje 31. prosinca</t>
  </si>
  <si>
    <t>GRAD ZAGREB</t>
  </si>
  <si>
    <t>Donji grad</t>
  </si>
  <si>
    <t>Stenjevac</t>
  </si>
  <si>
    <t>Nezaposleni</t>
  </si>
  <si>
    <t>Stopa registrirane nezaposlenosti, %</t>
  </si>
  <si>
    <t>ZAPOSLENI I NEZAPOSLENI NA PODRUČJU GRADA ZAGREBA</t>
  </si>
  <si>
    <t xml:space="preserve"> </t>
  </si>
  <si>
    <t xml:space="preserve">  stanje 31. ožujka</t>
  </si>
  <si>
    <t>stanje 30. lipnja</t>
  </si>
  <si>
    <t>stanje 30. rujna</t>
  </si>
  <si>
    <t xml:space="preserve">Podsljeme </t>
  </si>
  <si>
    <t>-</t>
  </si>
  <si>
    <t>Opskrba električnom energijom, plinom, parom i klimatizacija</t>
  </si>
  <si>
    <t>Opskrba vodom; uklanjanje otpadnih voda, gospodarenje otpadom te djelatnosti sanacije okoliša</t>
  </si>
  <si>
    <t>Trgovina na veliko i na malo; popravak motornih vozila i motocikala</t>
  </si>
  <si>
    <t>Informacije i komunikacije</t>
  </si>
  <si>
    <t>Poslovanje nekretninama</t>
  </si>
  <si>
    <t>Stručne, znanstvene i tehničke djelatnosti</t>
  </si>
  <si>
    <t>Administrativne i pomoćne uslužne djelatnosti</t>
  </si>
  <si>
    <t>Financijske djelatnosti i djelatnosti osiguranja</t>
  </si>
  <si>
    <t>Djelatnosti pružanja smještaja te pripreme i usluživanja hrane</t>
  </si>
  <si>
    <t>Djelatnosti zdravstvene zaštite i socijalne skrbi</t>
  </si>
  <si>
    <t>Ostale uslužne djelatnosti</t>
  </si>
  <si>
    <t>Umjetnost, zabava i rekreacija</t>
  </si>
  <si>
    <t>Djelatnosti kućanstava kao poslodavaca; djelatnosti kućanstava koja proizvode različitu robu i obavljaju različite usluge za vlastite potrebe</t>
  </si>
  <si>
    <t>2004.</t>
  </si>
  <si>
    <t>2005.</t>
  </si>
  <si>
    <t>2006.</t>
  </si>
  <si>
    <t>2007.</t>
  </si>
  <si>
    <t>2008.</t>
  </si>
  <si>
    <t>2009.</t>
  </si>
  <si>
    <t>Poljoprivreda, šumarstvo i ribarstvo</t>
  </si>
  <si>
    <t xml:space="preserve">Prijevoz i skladištenje </t>
  </si>
  <si>
    <t>Prijevoz i skladištenje</t>
  </si>
  <si>
    <t>Zaposleni u pravnim osobama svih oblika vlasništva</t>
  </si>
  <si>
    <t>2010.</t>
  </si>
  <si>
    <t>Zaposleni u obrtu i djelatnostima slobodnih profesija</t>
  </si>
  <si>
    <t>Zaposleni - ukupno</t>
  </si>
  <si>
    <t>Zaposleni u pravnim osobama</t>
  </si>
  <si>
    <t>2011.</t>
  </si>
  <si>
    <t>Djelatnosti izvanteritorijalnih organizacija i tijela</t>
  </si>
  <si>
    <t>←osiguranici prema županijama iz HZMO (za GZ;tab.6)</t>
  </si>
  <si>
    <r>
      <t xml:space="preserve">Zaposleni i nezaposleni, </t>
    </r>
    <r>
      <rPr>
        <b/>
        <i/>
        <sz val="10"/>
        <rFont val="Calibri"/>
        <family val="2"/>
        <charset val="238"/>
        <scheme val="minor"/>
      </rPr>
      <t>stanje 31. ožujka</t>
    </r>
  </si>
  <si>
    <t>2012.</t>
  </si>
  <si>
    <r>
      <t>1)</t>
    </r>
    <r>
      <rPr>
        <sz val="8"/>
        <rFont val="Calibri"/>
        <family val="2"/>
        <charset val="238"/>
        <scheme val="minor"/>
      </rPr>
      <t xml:space="preserve"> Vidjeti Metodološka objašnjenja</t>
    </r>
  </si>
  <si>
    <t>doktori znano-sti</t>
  </si>
  <si>
    <t>magistri znano-sti</t>
  </si>
  <si>
    <t>Djelatnosti kućanstava kao poslodavaca; djelatnosti kućanstava koja proizvode različitu robu i pružaju različite usluge za vlastite potrebe</t>
  </si>
  <si>
    <t>2013.</t>
  </si>
  <si>
    <t>2014.</t>
  </si>
  <si>
    <t>2015.</t>
  </si>
  <si>
    <t>2016.</t>
  </si>
  <si>
    <t>stanje 31. ožujka 2016.</t>
  </si>
  <si>
    <r>
      <t>Ukupno</t>
    </r>
    <r>
      <rPr>
        <vertAlign val="superscript"/>
        <sz val="10"/>
        <rFont val="Calibri"/>
        <family val="2"/>
        <charset val="238"/>
        <scheme val="minor"/>
      </rPr>
      <t>1)</t>
    </r>
  </si>
  <si>
    <r>
      <t xml:space="preserve">1) </t>
    </r>
    <r>
      <rPr>
        <sz val="8"/>
        <rFont val="Calibri"/>
        <family val="2"/>
        <charset val="238"/>
        <scheme val="minor"/>
      </rPr>
      <t>Vidjeti Metodološka objašnjenja.</t>
    </r>
  </si>
  <si>
    <r>
      <t xml:space="preserve">1) </t>
    </r>
    <r>
      <rPr>
        <sz val="8"/>
        <rFont val="Calibri"/>
        <family val="2"/>
        <charset val="238"/>
        <scheme val="minor"/>
      </rPr>
      <t>Vidjeti metodološka objašnjenja.</t>
    </r>
  </si>
  <si>
    <r>
      <t>1)</t>
    </r>
    <r>
      <rPr>
        <sz val="8"/>
        <rFont val="Calibri"/>
        <family val="2"/>
        <charset val="238"/>
        <scheme val="minor"/>
      </rPr>
      <t xml:space="preserve"> Podaci o nezaposlenima preuzeti od Hrvatskog zavoda za zapošljavanje - Područni ured Zagreb, Mjesečni statistički bilten.</t>
    </r>
  </si>
  <si>
    <t>nastavak</t>
  </si>
  <si>
    <t xml:space="preserve">nastavak </t>
  </si>
  <si>
    <r>
      <t>ukupno</t>
    </r>
    <r>
      <rPr>
        <vertAlign val="superscript"/>
        <sz val="10"/>
        <rFont val="Calibri"/>
        <family val="2"/>
        <charset val="238"/>
        <scheme val="minor"/>
      </rPr>
      <t>1)</t>
    </r>
  </si>
  <si>
    <t>Oblici vlasništva</t>
  </si>
  <si>
    <r>
      <t>Zaposleni i nezaposleni,</t>
    </r>
    <r>
      <rPr>
        <b/>
        <sz val="10"/>
        <rFont val="Calibri"/>
        <family val="2"/>
        <charset val="238"/>
        <scheme val="minor"/>
      </rPr>
      <t xml:space="preserve"> </t>
    </r>
    <r>
      <rPr>
        <sz val="10"/>
        <rFont val="Calibri"/>
        <family val="2"/>
        <charset val="238"/>
        <scheme val="minor"/>
      </rPr>
      <t>stanje 31. ožujka</t>
    </r>
  </si>
  <si>
    <t>Zaposleni, stanje 31. ožujka</t>
  </si>
  <si>
    <r>
      <t>Zaposleni, stanje 31. ožujka</t>
    </r>
    <r>
      <rPr>
        <vertAlign val="superscript"/>
        <sz val="10"/>
        <rFont val="Calibri"/>
        <family val="2"/>
        <charset val="238"/>
        <scheme val="minor"/>
      </rPr>
      <t>1)</t>
    </r>
  </si>
  <si>
    <t xml:space="preserve"> na neodređeno vrijeme</t>
  </si>
  <si>
    <t xml:space="preserve"> na određeno vrijeme</t>
  </si>
  <si>
    <t>pripravnici i vježbenici</t>
  </si>
  <si>
    <t>visoko-kvalifi-cirani</t>
  </si>
  <si>
    <t>kvalifi-cirani</t>
  </si>
  <si>
    <t>polu-
kvali-
ficirani</t>
  </si>
  <si>
    <t>nekvali-ficirani</t>
  </si>
  <si>
    <r>
      <t>UKUPNO
gradske četvrti</t>
    </r>
    <r>
      <rPr>
        <vertAlign val="superscript"/>
        <sz val="10"/>
        <rFont val="Calibri"/>
        <family val="2"/>
        <charset val="238"/>
        <scheme val="minor"/>
      </rPr>
      <t>1)</t>
    </r>
  </si>
  <si>
    <t>Godine starosti</t>
  </si>
  <si>
    <t>1.1. ZAPOSLENI I NEZAPOSLENI NA PODRUČJU GRADA ZAGREBA</t>
  </si>
  <si>
    <t>1.2. ZAPOSLENI NA PODRUČJU GRADA ZAGREBA PREMA PODRUČJIMA NKD-a 2007.</t>
  </si>
  <si>
    <t>1.3. ZAPOSLENI U PRAVNIM OSOBAMA SVIH OBLIKA VLASNIŠTVA PREMA PODRUČJIMA NKD-a 2007.</t>
  </si>
  <si>
    <t>Graf ispod tabele 1.4.</t>
  </si>
  <si>
    <t>1.4. ZAPOSLENI U OBRTU I DJELATNOSTIMA SLOBODNIH PROFESIJA PREMA PODRUČJIMA NKD-a 2007.</t>
  </si>
  <si>
    <t>2.1. ZAPOSLENI U PRAVNIM OSOBAMA PREMA OBLICIMA VLASNIŠTVA I PODRUČJIMA NKD-a 2007.</t>
  </si>
  <si>
    <t>2.2. ZAPOSLENI U PRAVNIM OSOBAMA PREMA VRSTI RADNOG ODNOSA, PODRUČJIMA NKD-a 2007. I SPOLU</t>
  </si>
  <si>
    <t>2.3. ZAPOSLENI U PRAVNIM OSOBAMA PREMA STUPNJU STRUČNOG OBRAZOVANJA I PODRUČJIMA NKD-a 2007.</t>
  </si>
  <si>
    <r>
      <t xml:space="preserve">2.4. ZAPOSLENE ŽENE U PRAVNIM OSOBAMA, </t>
    </r>
    <r>
      <rPr>
        <sz val="11"/>
        <rFont val="Calibri"/>
        <family val="2"/>
        <charset val="238"/>
        <scheme val="minor"/>
      </rPr>
      <t>PREMA</t>
    </r>
    <r>
      <rPr>
        <b/>
        <sz val="11"/>
        <rFont val="Calibri"/>
        <family val="2"/>
        <charset val="238"/>
        <scheme val="minor"/>
      </rPr>
      <t xml:space="preserve"> </t>
    </r>
    <r>
      <rPr>
        <sz val="11"/>
        <rFont val="Calibri"/>
        <family val="2"/>
        <charset val="238"/>
        <scheme val="minor"/>
      </rPr>
      <t>STUPNJU STRUČNOG OBRAZOVANJA I PODRUČJIMA NKD-a 2007.</t>
    </r>
  </si>
  <si>
    <r>
      <t>2.5. ZAPOSLENI U PRAVNIM OSOBAMA PREMA STAROSTI I SPOLU</t>
    </r>
    <r>
      <rPr>
        <b/>
        <sz val="11"/>
        <rFont val="Calibri"/>
        <family val="2"/>
        <charset val="238"/>
        <scheme val="minor"/>
      </rPr>
      <t xml:space="preserve"> </t>
    </r>
    <r>
      <rPr>
        <sz val="11"/>
        <rFont val="Calibri"/>
        <family val="2"/>
        <charset val="238"/>
        <scheme val="minor"/>
      </rPr>
      <t>I PODRUČJIMA NKD-a 2007.</t>
    </r>
  </si>
  <si>
    <t>3.1. ZAPOSLENI U PRAVNIM OSOBAMA PO GRADSKIM ČETVRTIMA PREMA PODRUČJIMA NKD-a 2007.</t>
  </si>
  <si>
    <r>
      <t xml:space="preserve">3.1. ZAPOSLENI U PRAVNIM OSOBAMA </t>
    </r>
    <r>
      <rPr>
        <sz val="11"/>
        <rFont val="Calibri"/>
        <family val="2"/>
        <charset val="238"/>
        <scheme val="minor"/>
      </rPr>
      <t>PO GRADSKIM ČETVRTIMA PREMA PODRUČJIMA NKD-a 2007.</t>
    </r>
  </si>
  <si>
    <r>
      <t>4.1. NEZAPOSLENE OSOBE</t>
    </r>
    <r>
      <rPr>
        <vertAlign val="superscript"/>
        <sz val="11"/>
        <rFont val="Calibri"/>
        <family val="2"/>
        <charset val="238"/>
        <scheme val="minor"/>
      </rPr>
      <t>1)</t>
    </r>
  </si>
  <si>
    <r>
      <t>4.2. NEZAPOSLENE OSOBE</t>
    </r>
    <r>
      <rPr>
        <vertAlign val="superscript"/>
        <sz val="11"/>
        <rFont val="Calibri"/>
        <family val="2"/>
        <charset val="238"/>
        <scheme val="minor"/>
      </rPr>
      <t>1)</t>
    </r>
    <r>
      <rPr>
        <sz val="11"/>
        <rFont val="Calibri"/>
        <family val="2"/>
        <charset val="238"/>
        <scheme val="minor"/>
      </rPr>
      <t xml:space="preserve"> PO GRADSKIM ČETVRTIMA</t>
    </r>
  </si>
  <si>
    <r>
      <t>1)</t>
    </r>
    <r>
      <rPr>
        <sz val="8"/>
        <rFont val="Calibri"/>
        <family val="2"/>
        <charset val="238"/>
        <scheme val="minor"/>
      </rPr>
      <t xml:space="preserve"> Podaci o nezaposlenima preuzeti su od Hrvatskog zavoda za zapošljavanje, Područni ured Zagreb, Mjesečni statistički bilten.</t>
    </r>
  </si>
  <si>
    <r>
      <t>METODOLOŠKA OBJAŠNJENJA</t>
    </r>
    <r>
      <rPr>
        <b/>
        <vertAlign val="superscript"/>
        <sz val="11"/>
        <rFont val="Calibri"/>
        <family val="2"/>
        <charset val="238"/>
      </rPr>
      <t>1</t>
    </r>
    <r>
      <rPr>
        <b/>
        <vertAlign val="superscript"/>
        <sz val="10"/>
        <rFont val="Calibri"/>
        <family val="2"/>
        <charset val="238"/>
      </rPr>
      <t>)</t>
    </r>
  </si>
  <si>
    <t>Izvor podataka</t>
  </si>
  <si>
    <r>
      <t xml:space="preserve">Podaci o zaposlenima rezultat su redovitog Godišnjeg istraživanja o zaposlenima i isplaćenoj plaći, prikupljeni izvještajem (obrazac RAD-1G), koje ispunjavaju pravne osobe na temelju evidencije o zaposlenima i plaći. Broj zaposlenih iskazan je sa </t>
    </r>
    <r>
      <rPr>
        <b/>
        <sz val="10"/>
        <rFont val="Calibri"/>
        <family val="2"/>
        <charset val="238"/>
      </rPr>
      <t xml:space="preserve">stanjem 31. ožujka </t>
    </r>
    <r>
      <rPr>
        <sz val="10"/>
        <rFont val="Calibri"/>
        <family val="2"/>
        <charset val="238"/>
      </rPr>
      <t xml:space="preserve">u godini. </t>
    </r>
  </si>
  <si>
    <t>Zaposleni u obrtu i djelatnostima slobodnih profesija obrađuju se na temelju podataka matične evidencije o aktivnim osiguranicima mirovinskog osiguranja, a podaci su preuzeti od Državnog zavoda za statistiku.</t>
  </si>
  <si>
    <t>Podaci o zaposlenim osiguranicima poljoprivrednicima dobiveni su od Hrvatskog zavoda za mirovinsko osiguranje, Središnja služba Zagreb.</t>
  </si>
  <si>
    <t>Obuhvat i usporedivost</t>
  </si>
  <si>
    <t>Istraživanjem o zaposlenima i plaći obuhvaćene su pravne osobe svih oblika vlasništva i svih oblika organiziranosti. Obuhvaćeni su zaposleni koji imaju zasnovan radni odnos bez obzira na vrstu radnog odnosa i duljinu radnog vremena. U podatke su uključene procjene broja zaposlenih u pravnim osobama koje imaju manje od 10 zaposlenih, a nisu dostavili izvještaj. Nisu obuhvaćeni zaposleni u obrtu i slobodnim profesijama ni poljoprivrednici.</t>
  </si>
  <si>
    <t>U broj zaposlenih prema oblicima vlasništva procjena broja zaposlenih u pravnim osobama koje imaju manje od 10 zaposlenih uključena je u privatno vlasništvo.</t>
  </si>
  <si>
    <r>
      <t xml:space="preserve">U zaposlene prema oblicima vlasništva, stupnju stručnog obrazovanja, starosti i spolu, vrsti radnog odnosa te zaposlenima po gradskim četvrtima, </t>
    </r>
    <r>
      <rPr>
        <b/>
        <sz val="10"/>
        <rFont val="Calibri"/>
        <family val="2"/>
        <charset val="238"/>
      </rPr>
      <t>nije uključena procjena broja zaposlenih u pravnim osobama koje imaju manje od 10 zaposlenih, a nisu dostavili izvještaj</t>
    </r>
    <r>
      <rPr>
        <sz val="10"/>
        <rFont val="Calibri"/>
        <family val="2"/>
        <charset val="238"/>
      </rPr>
      <t>, jer se obrada prema navedenim obilježjima vrši samo na temelju dostavljenih izvještaja. Zbog toga se razlikuju podaci o broju ukupno zaposlenih u pravnim osobama i broju zaposlenih prema navedenim obilježjima.</t>
    </r>
  </si>
  <si>
    <t>U zaposlenima u obrtu i djelatnostima slobodnih profesija, obuhvaćeni su vlasnici i zaposleni prijavljeni službama Hrvatskog zavoda za mirovinsko osiguranje.</t>
  </si>
  <si>
    <t>Podaci o zaposlenima po gradskim četvrtima iskazani su prema sjedištu pravne osobe, a za nezaposlene prema prebivalištu nezaposlene osobe.</t>
  </si>
  <si>
    <t>Definicije</t>
  </si>
  <si>
    <r>
      <t>Zaposleni su osobe</t>
    </r>
    <r>
      <rPr>
        <sz val="10"/>
        <rFont val="Calibri"/>
        <family val="2"/>
        <charset val="238"/>
      </rPr>
      <t xml:space="preserve"> koje su zasnovale radni odnos s poslodavcem na određeno ili neodređeno vrijeme, nezavisno o duljini radnog vremena i vlasništvu pravne osobe. </t>
    </r>
  </si>
  <si>
    <r>
      <t>Zaposlenik u obrtu ili u slobodnoj profesiji</t>
    </r>
    <r>
      <rPr>
        <sz val="10"/>
        <rFont val="Calibri"/>
        <family val="2"/>
        <charset val="238"/>
      </rPr>
      <t xml:space="preserve"> osoba je koja ima ugovor o radu s poslodavcem na neodređeno ili određeno vrijeme.</t>
    </r>
  </si>
  <si>
    <r>
      <t>Nezaposleni</t>
    </r>
    <r>
      <rPr>
        <sz val="10"/>
        <rFont val="Calibri"/>
        <family val="2"/>
        <charset val="238"/>
      </rPr>
      <t xml:space="preserve"> su osobe sposobne za rad, u dobi od 15 do 65 godina, koje su prijavljene u Hrvatskom zavodu za zapošljavanje kao tražitelji posla, redovito se prijavljuju, a nisu u radnom odnosu.</t>
    </r>
  </si>
  <si>
    <r>
      <t>Stopa registrirane nezaposlenosti</t>
    </r>
    <r>
      <rPr>
        <sz val="10"/>
        <rFont val="Calibri"/>
        <family val="2"/>
        <charset val="238"/>
      </rPr>
      <t xml:space="preserve"> izračunava se kao odnos nezaposlenih prema ukupnome aktivnom stanovništvu.</t>
    </r>
  </si>
  <si>
    <r>
      <t>Stupanj stručnog obrazovanja</t>
    </r>
    <r>
      <rPr>
        <sz val="10"/>
        <rFont val="Calibri"/>
        <family val="2"/>
        <charset val="238"/>
      </rPr>
      <t xml:space="preserve"> podrazumijeva najvišu obrazovnu razinu koju je zaposleni stekao završavanjem odgovarajuće škole, završavanjem tečaja ili polaganjem ispita kojima se dobiva obrazovni stupanj ili provjeravanjem stručnosti koju organizira poslovni subjekt. Za svaki stupanj stručnog obrazovanja osoba posjeduje odgovarajući službeni dokument (diplomu, svjedodžbu, rješenje ili uvjerenje). Osobe koje nemaju neki od ovih i njima ravan dokument, smatraju se nekvalificiranim radnicima.</t>
    </r>
  </si>
  <si>
    <t>Kratice</t>
  </si>
  <si>
    <t>NKD 2007.  Nacionalna klasifikacija djelatnosti 2007.</t>
  </si>
  <si>
    <t>NN                Narodne novine</t>
  </si>
  <si>
    <t>Priredio i objavio Gradski ured za strategijsko planiranje i razvoj Grada</t>
  </si>
  <si>
    <t>Odjel za statistiku</t>
  </si>
  <si>
    <t>telefon: 01/610-1950, faks: 01/616-6098</t>
  </si>
  <si>
    <t>http://www.zagreb.hr/</t>
  </si>
  <si>
    <t>e-mail: statistika@zagreb.hr</t>
  </si>
  <si>
    <t>Sv. Ćirila i Metoda 5, Zagreb</t>
  </si>
  <si>
    <t>MOLIMO KORISNIKE PRIOPĆENJA DA PRILIKOM KORIŠTENJA PODATAKA OBAVEZNO NAVEDU IZVOR.</t>
  </si>
  <si>
    <t xml:space="preserve"> %     postotak</t>
  </si>
  <si>
    <r>
      <t xml:space="preserve">1) </t>
    </r>
    <r>
      <rPr>
        <sz val="9"/>
        <rFont val="Calibri"/>
        <family val="2"/>
        <charset val="238"/>
      </rPr>
      <t xml:space="preserve">Izvor: Državni zavod za statistiku; Priopćenja: Zaposleni prema spolu i djelatnostima, stanje 31. ožujka, br. 9.2.3. i </t>
    </r>
  </si>
  <si>
    <t xml:space="preserve">             Zaposleni prema području djelatnosti i po županijama, stanje 31. ožujka 2016., br. 9.2.4.</t>
  </si>
  <si>
    <t>Znakovi</t>
  </si>
  <si>
    <r>
      <t>-</t>
    </r>
    <r>
      <rPr>
        <sz val="7"/>
        <rFont val="Calibri"/>
        <family val="2"/>
        <charset val="238"/>
      </rPr>
      <t xml:space="preserve">          </t>
    </r>
    <r>
      <rPr>
        <sz val="10"/>
        <rFont val="Calibri"/>
        <family val="2"/>
        <charset val="238"/>
      </rPr>
      <t xml:space="preserve"> nema pojave</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</si>
</sst>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_)"/>
    <numFmt numFmtId="167" formatCode="_-* #\ ###\ ##0_-;\-* #\ ##0_-;_-* &quot;-&quot;"/>
  </numFmts>
  <fonts count="37" x14ac:knownFonts="1">
    <font>
      <sz val="10"/>
      <name val="Times New Roman"/>
      <charset val="238"/>
    </font>
    <font>
      <sz val="8"/>
      <name val="Times New Roman"/>
      <family val="1"/>
      <charset val="238"/>
    </font>
    <font>
      <sz val="10"/>
      <name val="Calibri"/>
      <family val="2"/>
      <charset val="238"/>
      <scheme val="minor"/>
    </font>
    <font>
      <b/>
      <i/>
      <sz val="10"/>
      <name val="Calibri"/>
      <family val="2"/>
      <charset val="238"/>
      <scheme val="minor"/>
    </font>
    <font>
      <b/>
      <sz val="10"/>
      <name val="Calibri"/>
      <family val="2"/>
      <charset val="238"/>
      <scheme val="minor"/>
    </font>
    <font>
      <vertAlign val="superscript"/>
      <sz val="10"/>
      <name val="Calibri"/>
      <family val="2"/>
      <charset val="238"/>
      <scheme val="minor"/>
    </font>
    <font>
      <sz val="10"/>
      <color indexed="10"/>
      <name val="Calibri"/>
      <family val="2"/>
      <charset val="238"/>
      <scheme val="minor"/>
    </font>
    <font>
      <i/>
      <sz val="10"/>
      <name val="Calibri"/>
      <family val="2"/>
      <charset val="238"/>
      <scheme val="minor"/>
    </font>
    <font>
      <vertAlign val="superscript"/>
      <sz val="8"/>
      <name val="Calibri"/>
      <family val="2"/>
      <charset val="238"/>
      <scheme val="minor"/>
    </font>
    <font>
      <sz val="8"/>
      <name val="Calibri"/>
      <family val="2"/>
      <charset val="238"/>
      <scheme val="minor"/>
    </font>
    <font>
      <b/>
      <sz val="10"/>
      <color indexed="8"/>
      <name val="Calibri"/>
      <family val="2"/>
      <charset val="238"/>
      <scheme val="minor"/>
    </font>
    <font>
      <b/>
      <vertAlign val="superscript"/>
      <sz val="10"/>
      <name val="Calibri"/>
      <family val="2"/>
      <charset val="238"/>
      <scheme val="minor"/>
    </font>
    <font>
      <sz val="10"/>
      <color indexed="8"/>
      <name val="Calibri"/>
      <family val="2"/>
      <charset val="238"/>
      <scheme val="minor"/>
    </font>
    <font>
      <b/>
      <sz val="10.5"/>
      <name val="Calibri"/>
      <family val="2"/>
      <charset val="238"/>
      <scheme val="minor"/>
    </font>
    <font>
      <sz val="9"/>
      <name val="Calibri"/>
      <family val="2"/>
      <charset val="238"/>
      <scheme val="minor"/>
    </font>
    <font>
      <sz val="11"/>
      <name val="Calibri"/>
      <family val="2"/>
      <charset val="238"/>
      <scheme val="minor"/>
    </font>
    <font>
      <sz val="11"/>
      <color indexed="8"/>
      <name val="Calibri"/>
      <family val="2"/>
      <charset val="238"/>
      <scheme val="minor"/>
    </font>
    <font>
      <sz val="10"/>
      <color theme="1"/>
      <name val="Calibri"/>
      <family val="2"/>
      <charset val="238"/>
      <scheme val="minor"/>
    </font>
    <font>
      <b/>
      <sz val="11"/>
      <name val="Calibri"/>
      <family val="2"/>
      <charset val="238"/>
      <scheme val="minor"/>
    </font>
    <font>
      <vertAlign val="superscript"/>
      <sz val="11"/>
      <name val="Calibri"/>
      <family val="2"/>
      <charset val="238"/>
      <scheme val="minor"/>
    </font>
    <font>
      <b/>
      <sz val="9"/>
      <name val="Calibri"/>
      <family val="2"/>
      <charset val="238"/>
      <scheme val="minor"/>
    </font>
    <font>
      <sz val="12"/>
      <name val="Calibri"/>
      <family val="2"/>
      <charset val="238"/>
      <scheme val="minor"/>
    </font>
    <font>
      <b/>
      <sz val="11"/>
      <name val="Calibri"/>
      <family val="2"/>
      <charset val="238"/>
    </font>
    <font>
      <b/>
      <vertAlign val="superscript"/>
      <sz val="11"/>
      <name val="Calibri"/>
      <family val="2"/>
      <charset val="238"/>
    </font>
    <font>
      <b/>
      <vertAlign val="superscript"/>
      <sz val="10"/>
      <name val="Calibri"/>
      <family val="2"/>
      <charset val="238"/>
    </font>
    <font>
      <b/>
      <sz val="10"/>
      <name val="Calibri"/>
      <family val="2"/>
      <charset val="238"/>
    </font>
    <font>
      <sz val="10"/>
      <name val="Calibri"/>
      <family val="2"/>
      <charset val="238"/>
    </font>
    <font>
      <i/>
      <sz val="10"/>
      <name val="Calibri"/>
      <family val="2"/>
      <charset val="238"/>
    </font>
    <font>
      <vertAlign val="superscript"/>
      <sz val="9"/>
      <name val="Calibri"/>
      <family val="2"/>
      <charset val="238"/>
    </font>
    <font>
      <sz val="9"/>
      <name val="Calibri"/>
      <family val="2"/>
      <charset val="238"/>
    </font>
    <font>
      <sz val="12"/>
      <name val="Calibri"/>
      <family val="2"/>
      <charset val="238"/>
    </font>
    <font>
      <sz val="11"/>
      <color rgb="FFFF0000"/>
      <name val="Calibri"/>
      <family val="2"/>
      <charset val="238"/>
    </font>
    <font>
      <sz val="11"/>
      <name val="Calibri"/>
      <family val="2"/>
      <charset val="238"/>
    </font>
    <font>
      <b/>
      <sz val="10.5"/>
      <name val="Calibri"/>
      <family val="2"/>
      <charset val="238"/>
    </font>
    <font>
      <u/>
      <sz val="10"/>
      <color theme="10"/>
      <name val="Times New Roman"/>
      <family val="1"/>
      <charset val="238"/>
    </font>
    <font>
      <sz val="7"/>
      <name val="Calibri"/>
      <family val="2"/>
      <charset val="238"/>
    </font>
    <font>
      <u/>
      <sz val="10"/>
      <color theme="10"/>
      <name val="Calibri"/>
      <family val="2"/>
      <charset val="238"/>
    </font>
  </fonts>
  <fills count="2">
    <fill>
      <patternFill patternType="none"/>
    </fill>
    <fill>
      <patternFill patternType="gray125"/>
    </fill>
  </fills>
  <borders count="26">
    <border>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23"/>
      </bottom>
      <diagonal/>
    </border>
    <border>
      <left style="thin">
        <color indexed="64"/>
      </left>
      <right style="thin">
        <color indexed="64"/>
      </right>
      <top style="thin">
        <color indexed="23"/>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34" fillId="0" borderId="0" applyNumberFormat="0" applyFill="0" applyBorder="0" applyAlignment="0" applyProtection="0"/>
  </cellStyleXfs>
  <cellXfs count="272">
    <xf numFmtId="0" fontId="0" fillId="0" borderId="0" xfId="0"/>
    <xf numFmtId="0" fontId="2" fillId="0" borderId="0" xfId="0" applyFont="1"/>
    <xf numFmtId="0" fontId="2" fillId="0" borderId="0" xfId="0" applyFont="1" applyBorder="1" applyAlignment="1"/>
    <xf numFmtId="0" fontId="2" fillId="0" borderId="9" xfId="0" applyFont="1" applyBorder="1"/>
    <xf numFmtId="0" fontId="2" fillId="0" borderId="6" xfId="0" applyFont="1" applyBorder="1"/>
    <xf numFmtId="0" fontId="4" fillId="0" borderId="5" xfId="0" applyFont="1" applyBorder="1"/>
    <xf numFmtId="3" fontId="4" fillId="0" borderId="3" xfId="0" applyNumberFormat="1" applyFont="1" applyBorder="1"/>
    <xf numFmtId="0" fontId="2" fillId="0" borderId="0" xfId="0" applyFont="1" applyBorder="1"/>
    <xf numFmtId="3" fontId="4" fillId="0" borderId="0" xfId="0" applyNumberFormat="1" applyFont="1" applyBorder="1"/>
    <xf numFmtId="3" fontId="4" fillId="0" borderId="0" xfId="0" applyNumberFormat="1" applyFont="1" applyBorder="1" applyAlignment="1">
      <alignment horizontal="right"/>
    </xf>
    <xf numFmtId="0" fontId="2" fillId="0" borderId="0" xfId="0" applyFont="1" applyBorder="1" applyAlignment="1">
      <alignment wrapText="1"/>
    </xf>
    <xf numFmtId="3" fontId="2" fillId="0" borderId="3" xfId="0" applyNumberFormat="1" applyFont="1" applyBorder="1"/>
    <xf numFmtId="0" fontId="5" fillId="0" borderId="0" xfId="0" applyFont="1" applyBorder="1" applyAlignment="1">
      <alignment horizontal="left"/>
    </xf>
    <xf numFmtId="3" fontId="2" fillId="0" borderId="0" xfId="0" applyNumberFormat="1" applyFont="1" applyBorder="1"/>
    <xf numFmtId="3" fontId="2" fillId="0" borderId="0" xfId="0" applyNumberFormat="1" applyFont="1" applyBorder="1" applyAlignment="1">
      <alignment horizontal="right"/>
    </xf>
    <xf numFmtId="0" fontId="6" fillId="0" borderId="0" xfId="0" applyFont="1"/>
    <xf numFmtId="0" fontId="4" fillId="0" borderId="0" xfId="0" applyFont="1" applyBorder="1"/>
    <xf numFmtId="0" fontId="7" fillId="0" borderId="0" xfId="0" applyFont="1" applyBorder="1"/>
    <xf numFmtId="165" fontId="2" fillId="0" borderId="3" xfId="0" applyNumberFormat="1" applyFont="1" applyBorder="1"/>
    <xf numFmtId="165" fontId="2" fillId="0" borderId="0" xfId="0" applyNumberFormat="1" applyFont="1" applyBorder="1"/>
    <xf numFmtId="164" fontId="2" fillId="0" borderId="0" xfId="0" applyNumberFormat="1" applyFont="1" applyBorder="1"/>
    <xf numFmtId="0" fontId="7" fillId="0" borderId="0" xfId="0" applyFont="1"/>
    <xf numFmtId="3" fontId="2" fillId="0" borderId="0" xfId="0" applyNumberFormat="1" applyFont="1" applyAlignment="1">
      <alignment horizontal="right"/>
    </xf>
    <xf numFmtId="165" fontId="2" fillId="0" borderId="0" xfId="0" applyNumberFormat="1" applyFont="1"/>
    <xf numFmtId="0" fontId="8" fillId="0" borderId="0" xfId="0" applyFont="1" applyAlignment="1">
      <alignment wrapText="1"/>
    </xf>
    <xf numFmtId="0" fontId="5" fillId="0" borderId="0" xfId="0" applyFont="1" applyAlignment="1">
      <alignment wrapText="1"/>
    </xf>
    <xf numFmtId="164" fontId="2" fillId="0" borderId="0" xfId="0" applyNumberFormat="1" applyFont="1"/>
    <xf numFmtId="0" fontId="2" fillId="0" borderId="12" xfId="0" applyFont="1" applyBorder="1"/>
    <xf numFmtId="0" fontId="2" fillId="0" borderId="8" xfId="0" applyFont="1" applyBorder="1" applyAlignment="1"/>
    <xf numFmtId="0" fontId="2" fillId="0" borderId="4" xfId="0" applyFont="1" applyBorder="1" applyAlignment="1"/>
    <xf numFmtId="0" fontId="4" fillId="0" borderId="7" xfId="0" applyFont="1" applyBorder="1"/>
    <xf numFmtId="3" fontId="4" fillId="0" borderId="0" xfId="0" applyNumberFormat="1" applyFont="1" applyBorder="1" applyAlignment="1"/>
    <xf numFmtId="0" fontId="2" fillId="0" borderId="4" xfId="0" applyFont="1" applyBorder="1"/>
    <xf numFmtId="3" fontId="2" fillId="0" borderId="0" xfId="0" applyNumberFormat="1" applyFont="1" applyAlignment="1"/>
    <xf numFmtId="3" fontId="2" fillId="0" borderId="0" xfId="0" applyNumberFormat="1" applyFont="1" applyBorder="1" applyAlignment="1"/>
    <xf numFmtId="0" fontId="2" fillId="0" borderId="4" xfId="0" applyFont="1" applyBorder="1" applyAlignment="1">
      <alignment wrapText="1"/>
    </xf>
    <xf numFmtId="0" fontId="2" fillId="0" borderId="4" xfId="0" applyFont="1" applyFill="1" applyBorder="1"/>
    <xf numFmtId="0" fontId="8" fillId="0" borderId="0" xfId="0" applyFont="1"/>
    <xf numFmtId="0" fontId="6" fillId="0" borderId="0" xfId="0" quotePrefix="1" applyFont="1"/>
    <xf numFmtId="0" fontId="2" fillId="0" borderId="14" xfId="0" applyFont="1" applyBorder="1" applyAlignment="1">
      <alignment horizontal="center" vertical="center"/>
    </xf>
    <xf numFmtId="0" fontId="2" fillId="0" borderId="1" xfId="0" applyFont="1" applyBorder="1"/>
    <xf numFmtId="3" fontId="4" fillId="0" borderId="0" xfId="0" applyNumberFormat="1" applyFont="1"/>
    <xf numFmtId="3" fontId="4" fillId="0" borderId="7" xfId="0" applyNumberFormat="1" applyFont="1" applyBorder="1"/>
    <xf numFmtId="3" fontId="2" fillId="0" borderId="0" xfId="0" applyNumberFormat="1" applyFont="1"/>
    <xf numFmtId="3" fontId="2" fillId="0" borderId="4" xfId="0" applyNumberFormat="1" applyFont="1" applyBorder="1" applyAlignment="1">
      <alignment horizontal="right"/>
    </xf>
    <xf numFmtId="3" fontId="2" fillId="0" borderId="0" xfId="0" applyNumberFormat="1" applyFont="1" applyAlignment="1">
      <alignment horizontal="right" vertical="center"/>
    </xf>
    <xf numFmtId="3" fontId="2" fillId="0" borderId="4" xfId="0" applyNumberFormat="1" applyFont="1" applyBorder="1" applyAlignment="1">
      <alignment horizontal="right" vertical="center"/>
    </xf>
    <xf numFmtId="0" fontId="2" fillId="0" borderId="4" xfId="0" applyFont="1" applyFill="1" applyBorder="1" applyAlignment="1">
      <alignment wrapText="1"/>
    </xf>
    <xf numFmtId="0" fontId="2" fillId="0" borderId="0" xfId="0" applyFont="1" applyAlignment="1">
      <alignment horizontal="left"/>
    </xf>
    <xf numFmtId="0" fontId="2" fillId="0" borderId="8" xfId="0" applyFont="1" applyBorder="1"/>
    <xf numFmtId="3" fontId="4" fillId="0" borderId="0" xfId="0" applyNumberFormat="1" applyFont="1" applyAlignment="1">
      <alignment horizontal="right"/>
    </xf>
    <xf numFmtId="3" fontId="4" fillId="0" borderId="4" xfId="0" applyNumberFormat="1" applyFont="1" applyBorder="1" applyAlignment="1">
      <alignment horizontal="right"/>
    </xf>
    <xf numFmtId="3" fontId="2" fillId="0" borderId="0" xfId="0" applyNumberFormat="1" applyFont="1" applyBorder="1" applyAlignment="1">
      <alignment horizontal="right" vertical="center"/>
    </xf>
    <xf numFmtId="0" fontId="2" fillId="0" borderId="0" xfId="0" applyFont="1" applyAlignment="1">
      <alignment horizontal="right"/>
    </xf>
    <xf numFmtId="3" fontId="2" fillId="0" borderId="4" xfId="0" applyNumberFormat="1" applyFont="1" applyBorder="1"/>
    <xf numFmtId="0" fontId="4" fillId="0" borderId="0" xfId="0" applyFont="1"/>
    <xf numFmtId="0" fontId="10" fillId="0" borderId="0" xfId="0" applyFont="1" applyFill="1" applyBorder="1" applyAlignment="1" applyProtection="1">
      <alignment horizontal="left" wrapText="1"/>
    </xf>
    <xf numFmtId="3" fontId="4" fillId="0" borderId="2" xfId="0" applyNumberFormat="1" applyFont="1" applyBorder="1" applyAlignment="1">
      <alignment horizontal="right"/>
    </xf>
    <xf numFmtId="3" fontId="11" fillId="0" borderId="5" xfId="0" applyNumberFormat="1" applyFont="1" applyBorder="1" applyAlignment="1">
      <alignment horizontal="right"/>
    </xf>
    <xf numFmtId="3" fontId="4" fillId="0" borderId="5" xfId="0" applyNumberFormat="1" applyFont="1" applyBorder="1" applyAlignment="1">
      <alignment horizontal="right"/>
    </xf>
    <xf numFmtId="3" fontId="4" fillId="0" borderId="7" xfId="0" applyNumberFormat="1" applyFont="1" applyBorder="1" applyAlignment="1">
      <alignment horizontal="right"/>
    </xf>
    <xf numFmtId="0" fontId="12" fillId="0" borderId="0" xfId="0" applyFont="1" applyFill="1" applyAlignment="1" applyProtection="1">
      <alignment horizontal="left" wrapText="1"/>
    </xf>
    <xf numFmtId="3" fontId="2" fillId="0" borderId="3" xfId="0" applyNumberFormat="1" applyFont="1" applyBorder="1" applyAlignment="1">
      <alignment horizontal="right"/>
    </xf>
    <xf numFmtId="0" fontId="2" fillId="0" borderId="4" xfId="0" applyFont="1" applyBorder="1" applyAlignment="1">
      <alignment horizontal="left" wrapText="1"/>
    </xf>
    <xf numFmtId="3" fontId="2" fillId="0" borderId="4" xfId="0" applyNumberFormat="1" applyFont="1" applyBorder="1" applyAlignment="1"/>
    <xf numFmtId="0" fontId="12" fillId="0" borderId="0" xfId="0" applyFont="1" applyFill="1" applyBorder="1" applyAlignment="1" applyProtection="1">
      <alignment horizontal="left" wrapText="1"/>
    </xf>
    <xf numFmtId="0" fontId="13" fillId="0" borderId="7" xfId="0" applyFont="1" applyBorder="1"/>
    <xf numFmtId="0" fontId="14" fillId="0" borderId="0" xfId="0" applyFont="1"/>
    <xf numFmtId="0" fontId="14" fillId="0" borderId="9" xfId="0" applyFont="1" applyBorder="1"/>
    <xf numFmtId="0" fontId="14" fillId="0" borderId="6" xfId="0" applyFont="1" applyBorder="1"/>
    <xf numFmtId="0" fontId="14" fillId="0" borderId="0" xfId="0" applyFont="1" applyAlignment="1">
      <alignment horizontal="right"/>
    </xf>
    <xf numFmtId="3" fontId="11" fillId="0" borderId="4" xfId="0" applyNumberFormat="1" applyFont="1" applyBorder="1"/>
    <xf numFmtId="0" fontId="14" fillId="0" borderId="0" xfId="0" applyFont="1" applyAlignment="1">
      <alignment horizontal="right" vertical="top"/>
    </xf>
    <xf numFmtId="0" fontId="2" fillId="0" borderId="4" xfId="0" applyFont="1" applyBorder="1" applyAlignment="1">
      <alignment vertical="top"/>
    </xf>
    <xf numFmtId="3" fontId="2" fillId="0" borderId="0" xfId="0" applyNumberFormat="1" applyFont="1" applyAlignment="1">
      <alignment horizontal="right" vertical="top"/>
    </xf>
    <xf numFmtId="3" fontId="2" fillId="0" borderId="4" xfId="0" applyNumberFormat="1" applyFont="1" applyBorder="1" applyAlignment="1">
      <alignment vertical="top"/>
    </xf>
    <xf numFmtId="3" fontId="2" fillId="0" borderId="0" xfId="0" applyNumberFormat="1" applyFont="1" applyAlignment="1">
      <alignment vertical="top"/>
    </xf>
    <xf numFmtId="0" fontId="2" fillId="0" borderId="0" xfId="0" applyFont="1" applyAlignment="1">
      <alignment horizontal="right" vertical="top"/>
    </xf>
    <xf numFmtId="0" fontId="2" fillId="0" borderId="15" xfId="0" applyFont="1" applyBorder="1" applyAlignment="1">
      <alignment horizontal="center" vertical="center"/>
    </xf>
    <xf numFmtId="0" fontId="4" fillId="0" borderId="0" xfId="0" applyFont="1" applyAlignment="1"/>
    <xf numFmtId="0" fontId="2" fillId="0" borderId="0" xfId="0" applyFont="1" applyAlignment="1">
      <alignment vertical="center" wrapText="1"/>
    </xf>
    <xf numFmtId="0" fontId="8" fillId="0" borderId="0" xfId="0" applyFont="1" applyFill="1" applyBorder="1" applyAlignment="1"/>
    <xf numFmtId="0" fontId="2" fillId="0" borderId="2" xfId="0" applyFont="1" applyBorder="1" applyAlignment="1"/>
    <xf numFmtId="3" fontId="2" fillId="0" borderId="7" xfId="0" applyNumberFormat="1" applyFont="1" applyBorder="1" applyAlignment="1">
      <alignment horizontal="right"/>
    </xf>
    <xf numFmtId="0" fontId="2" fillId="0" borderId="3" xfId="0" applyFont="1" applyBorder="1" applyAlignment="1">
      <alignment vertical="center"/>
    </xf>
    <xf numFmtId="3" fontId="4" fillId="0" borderId="3" xfId="0" applyNumberFormat="1" applyFont="1" applyBorder="1" applyAlignment="1">
      <alignment horizontal="right"/>
    </xf>
    <xf numFmtId="0" fontId="2" fillId="0" borderId="14" xfId="0" applyFont="1" applyBorder="1"/>
    <xf numFmtId="0" fontId="2" fillId="0" borderId="14" xfId="0" applyFont="1" applyBorder="1" applyAlignment="1">
      <alignment horizontal="center" vertical="center"/>
    </xf>
    <xf numFmtId="0" fontId="2" fillId="0" borderId="11" xfId="0" applyFont="1" applyBorder="1"/>
    <xf numFmtId="0" fontId="2" fillId="0" borderId="15" xfId="0" applyFont="1" applyBorder="1" applyAlignment="1">
      <alignment horizontal="center" vertical="center"/>
    </xf>
    <xf numFmtId="166" fontId="12" fillId="0" borderId="12" xfId="0" applyNumberFormat="1" applyFont="1" applyFill="1" applyBorder="1" applyAlignment="1" applyProtection="1">
      <alignment horizontal="left"/>
    </xf>
    <xf numFmtId="166" fontId="12" fillId="0" borderId="12" xfId="0" applyNumberFormat="1" applyFont="1" applyFill="1" applyBorder="1" applyAlignment="1" applyProtection="1">
      <alignment horizontal="center"/>
    </xf>
    <xf numFmtId="166" fontId="10" fillId="0" borderId="4" xfId="0" applyNumberFormat="1" applyFont="1" applyFill="1" applyBorder="1" applyAlignment="1" applyProtection="1"/>
    <xf numFmtId="166" fontId="10" fillId="0" borderId="1" xfId="0" applyNumberFormat="1" applyFont="1" applyFill="1" applyBorder="1" applyAlignment="1" applyProtection="1"/>
    <xf numFmtId="0" fontId="10" fillId="0" borderId="7" xfId="0" applyFont="1" applyFill="1" applyBorder="1" applyAlignment="1" applyProtection="1">
      <alignment horizontal="left"/>
    </xf>
    <xf numFmtId="0" fontId="12" fillId="0" borderId="0" xfId="0" applyFont="1" applyFill="1" applyAlignment="1" applyProtection="1">
      <alignment horizontal="left"/>
    </xf>
    <xf numFmtId="0" fontId="2" fillId="0" borderId="0" xfId="0" applyFont="1" applyAlignment="1">
      <alignment wrapText="1"/>
    </xf>
    <xf numFmtId="3" fontId="2" fillId="0" borderId="3" xfId="0" applyNumberFormat="1" applyFont="1" applyBorder="1" applyAlignment="1"/>
    <xf numFmtId="0" fontId="12" fillId="0" borderId="0" xfId="0" applyFont="1" applyFill="1" applyProtection="1"/>
    <xf numFmtId="0" fontId="12" fillId="0" borderId="0" xfId="0" applyFont="1" applyFill="1"/>
    <xf numFmtId="0" fontId="4" fillId="0" borderId="4" xfId="0" applyFont="1" applyBorder="1"/>
    <xf numFmtId="0" fontId="2" fillId="0" borderId="12" xfId="0" applyFont="1" applyBorder="1" applyAlignment="1"/>
    <xf numFmtId="0" fontId="2" fillId="0" borderId="0" xfId="0" applyFont="1" applyBorder="1" applyAlignment="1">
      <alignment horizontal="right"/>
    </xf>
    <xf numFmtId="0" fontId="2" fillId="0" borderId="10" xfId="0" applyFont="1" applyBorder="1"/>
    <xf numFmtId="3" fontId="4" fillId="0" borderId="2" xfId="0" applyNumberFormat="1" applyFont="1" applyBorder="1"/>
    <xf numFmtId="0" fontId="2" fillId="0" borderId="0" xfId="0" applyFont="1" applyFill="1" applyBorder="1" applyAlignment="1">
      <alignment wrapText="1"/>
    </xf>
    <xf numFmtId="0" fontId="3" fillId="0" borderId="0" xfId="0" applyFont="1" applyBorder="1" applyAlignment="1">
      <alignment horizontal="right"/>
    </xf>
    <xf numFmtId="0" fontId="2" fillId="0" borderId="20" xfId="0" applyFont="1" applyBorder="1" applyAlignment="1">
      <alignment horizontal="center" vertical="center"/>
    </xf>
    <xf numFmtId="0" fontId="2" fillId="0" borderId="0" xfId="0" applyFont="1" applyAlignment="1">
      <alignment horizontal="center"/>
    </xf>
    <xf numFmtId="0" fontId="2" fillId="0" borderId="20"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xf>
    <xf numFmtId="3" fontId="2" fillId="0" borderId="0" xfId="0" applyNumberFormat="1" applyFont="1" applyAlignment="1">
      <alignment horizontal="center"/>
    </xf>
    <xf numFmtId="3" fontId="4" fillId="0" borderId="0" xfId="0" applyNumberFormat="1" applyFont="1" applyAlignment="1">
      <alignment horizont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3" fontId="4" fillId="0" borderId="24" xfId="0" applyNumberFormat="1" applyFont="1" applyBorder="1" applyAlignment="1">
      <alignment horizontal="center"/>
    </xf>
    <xf numFmtId="3" fontId="4" fillId="0" borderId="2" xfId="0" applyNumberFormat="1" applyFont="1" applyBorder="1" applyAlignment="1">
      <alignment horizontal="center"/>
    </xf>
    <xf numFmtId="3" fontId="2" fillId="0" borderId="25" xfId="0" applyNumberFormat="1" applyFont="1" applyBorder="1" applyAlignment="1">
      <alignment horizontal="center"/>
    </xf>
    <xf numFmtId="0" fontId="2" fillId="0" borderId="25" xfId="0" applyFont="1" applyBorder="1" applyAlignment="1">
      <alignment horizontal="center"/>
    </xf>
    <xf numFmtId="0" fontId="2" fillId="0" borderId="16" xfId="0" applyFont="1" applyBorder="1" applyAlignment="1">
      <alignment horizontal="center" vertical="center"/>
    </xf>
    <xf numFmtId="0" fontId="2" fillId="0" borderId="13" xfId="0" applyFont="1" applyBorder="1" applyAlignment="1">
      <alignment horizontal="center" vertical="center"/>
    </xf>
    <xf numFmtId="0" fontId="12" fillId="0" borderId="16" xfId="0" applyFont="1" applyFill="1" applyBorder="1" applyAlignment="1" applyProtection="1">
      <alignment horizontal="center" vertical="center"/>
    </xf>
    <xf numFmtId="0" fontId="12" fillId="0" borderId="13" xfId="0" applyFont="1" applyFill="1" applyBorder="1" applyAlignment="1" applyProtection="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167" fontId="2" fillId="0" borderId="0" xfId="0" applyNumberFormat="1" applyFont="1" applyFill="1" applyAlignment="1">
      <alignment horizontal="right" wrapText="1"/>
    </xf>
    <xf numFmtId="3" fontId="11" fillId="0" borderId="7" xfId="0" applyNumberFormat="1" applyFont="1" applyBorder="1" applyAlignment="1">
      <alignment horizontal="right"/>
    </xf>
    <xf numFmtId="167" fontId="17" fillId="0" borderId="0" xfId="0" applyNumberFormat="1" applyFont="1" applyFill="1" applyAlignment="1">
      <alignment horizontal="right" vertical="center" wrapText="1"/>
    </xf>
    <xf numFmtId="167" fontId="17" fillId="0" borderId="0" xfId="0" applyNumberFormat="1" applyFont="1" applyFill="1" applyAlignment="1">
      <alignment horizontal="right" wrapText="1"/>
    </xf>
    <xf numFmtId="167" fontId="2" fillId="0" borderId="0" xfId="0" applyNumberFormat="1" applyFont="1" applyFill="1" applyAlignment="1">
      <alignment horizontal="right" vertical="center" wrapText="1"/>
    </xf>
    <xf numFmtId="3" fontId="4" fillId="0" borderId="0" xfId="0" applyNumberFormat="1" applyFont="1" applyAlignment="1">
      <alignment horizontal="right" indent="1"/>
    </xf>
    <xf numFmtId="3" fontId="2" fillId="0" borderId="0" xfId="0" applyNumberFormat="1" applyFont="1" applyAlignment="1">
      <alignment horizontal="right" indent="1"/>
    </xf>
    <xf numFmtId="3" fontId="4" fillId="0" borderId="0" xfId="0" applyNumberFormat="1" applyFont="1" applyAlignment="1"/>
    <xf numFmtId="0" fontId="2" fillId="0" borderId="0" xfId="0" applyFont="1" applyAlignment="1"/>
    <xf numFmtId="164" fontId="2" fillId="0" borderId="0" xfId="0" applyNumberFormat="1" applyFont="1" applyBorder="1" applyAlignment="1"/>
    <xf numFmtId="0" fontId="12" fillId="0" borderId="15" xfId="0" applyFont="1" applyFill="1" applyBorder="1" applyAlignment="1" applyProtection="1">
      <alignment horizontal="center" vertical="center"/>
    </xf>
    <xf numFmtId="3" fontId="10" fillId="0" borderId="2" xfId="0" applyNumberFormat="1" applyFont="1" applyFill="1" applyBorder="1" applyAlignment="1" applyProtection="1">
      <alignment horizontal="right" indent="1"/>
    </xf>
    <xf numFmtId="3" fontId="10" fillId="0" borderId="7" xfId="0" applyNumberFormat="1" applyFont="1" applyFill="1" applyBorder="1" applyAlignment="1" applyProtection="1">
      <alignment horizontal="right" indent="1"/>
    </xf>
    <xf numFmtId="3" fontId="10" fillId="0" borderId="5" xfId="0" applyNumberFormat="1" applyFont="1" applyFill="1" applyBorder="1" applyAlignment="1" applyProtection="1">
      <alignment horizontal="right" indent="1"/>
    </xf>
    <xf numFmtId="3" fontId="12" fillId="0" borderId="3" xfId="0" applyNumberFormat="1" applyFont="1" applyFill="1" applyBorder="1" applyAlignment="1" applyProtection="1">
      <alignment horizontal="right" indent="1"/>
    </xf>
    <xf numFmtId="3" fontId="2" fillId="0" borderId="0" xfId="0" applyNumberFormat="1" applyFont="1" applyFill="1" applyBorder="1" applyAlignment="1" applyProtection="1">
      <alignment horizontal="right" indent="1"/>
    </xf>
    <xf numFmtId="3" fontId="12" fillId="0" borderId="0" xfId="0" applyNumberFormat="1" applyFont="1" applyFill="1" applyBorder="1" applyAlignment="1" applyProtection="1">
      <alignment horizontal="right" indent="1"/>
    </xf>
    <xf numFmtId="3" fontId="12" fillId="0" borderId="3" xfId="0" applyNumberFormat="1" applyFont="1" applyFill="1" applyBorder="1" applyAlignment="1" applyProtection="1">
      <alignment horizontal="right" vertical="center" indent="1"/>
    </xf>
    <xf numFmtId="3" fontId="12" fillId="0" borderId="0" xfId="0" applyNumberFormat="1" applyFont="1" applyFill="1" applyBorder="1" applyAlignment="1" applyProtection="1">
      <alignment horizontal="right" vertical="center" indent="1"/>
    </xf>
    <xf numFmtId="3" fontId="2" fillId="0" borderId="0" xfId="0" applyNumberFormat="1" applyFont="1" applyFill="1" applyBorder="1" applyAlignment="1" applyProtection="1">
      <alignment horizontal="right" vertical="center" indent="1"/>
    </xf>
    <xf numFmtId="3" fontId="4" fillId="0" borderId="3" xfId="0" applyNumberFormat="1" applyFont="1" applyBorder="1" applyAlignment="1">
      <alignment horizontal="right" indent="1"/>
    </xf>
    <xf numFmtId="3" fontId="4" fillId="0" borderId="4" xfId="0" applyNumberFormat="1" applyFont="1" applyBorder="1" applyAlignment="1">
      <alignment horizontal="right" indent="1"/>
    </xf>
    <xf numFmtId="3" fontId="4" fillId="0" borderId="0" xfId="0" applyNumberFormat="1" applyFont="1" applyBorder="1" applyAlignment="1">
      <alignment horizontal="right" indent="1"/>
    </xf>
    <xf numFmtId="3" fontId="2" fillId="0" borderId="3" xfId="0" applyNumberFormat="1" applyFont="1" applyBorder="1" applyAlignment="1">
      <alignment horizontal="right" indent="1"/>
    </xf>
    <xf numFmtId="3" fontId="2" fillId="0" borderId="4" xfId="0" applyNumberFormat="1" applyFont="1" applyBorder="1" applyAlignment="1">
      <alignment horizontal="right" indent="1"/>
    </xf>
    <xf numFmtId="3" fontId="2" fillId="0" borderId="3" xfId="0" applyNumberFormat="1" applyFont="1" applyBorder="1" applyAlignment="1">
      <alignment horizontal="right" vertical="center" indent="1"/>
    </xf>
    <xf numFmtId="3" fontId="2" fillId="0" borderId="4" xfId="0" applyNumberFormat="1" applyFont="1" applyBorder="1" applyAlignment="1">
      <alignment horizontal="right" vertical="center" indent="1"/>
    </xf>
    <xf numFmtId="3" fontId="2" fillId="0" borderId="0" xfId="0" applyNumberFormat="1" applyFont="1" applyAlignment="1">
      <alignment horizontal="right" vertical="center" indent="1"/>
    </xf>
    <xf numFmtId="3" fontId="4" fillId="0" borderId="7" xfId="0" applyNumberFormat="1" applyFont="1" applyBorder="1" applyAlignment="1">
      <alignment horizontal="right" indent="1"/>
    </xf>
    <xf numFmtId="3" fontId="2" fillId="0" borderId="3" xfId="0" applyNumberFormat="1" applyFont="1" applyFill="1" applyBorder="1" applyAlignment="1">
      <alignment horizontal="right" indent="1"/>
    </xf>
    <xf numFmtId="3" fontId="2" fillId="0" borderId="4" xfId="0" applyNumberFormat="1" applyFont="1" applyFill="1" applyBorder="1" applyAlignment="1">
      <alignment horizontal="right" indent="1"/>
    </xf>
    <xf numFmtId="3" fontId="2" fillId="0" borderId="0" xfId="0" applyNumberFormat="1" applyFont="1" applyFill="1" applyAlignment="1">
      <alignment horizontal="right" indent="1"/>
    </xf>
    <xf numFmtId="3" fontId="2" fillId="0" borderId="3" xfId="0" applyNumberFormat="1" applyFont="1" applyFill="1" applyBorder="1" applyAlignment="1">
      <alignment horizontal="right" vertical="center" indent="1"/>
    </xf>
    <xf numFmtId="3" fontId="2" fillId="0" borderId="4" xfId="0" applyNumberFormat="1" applyFont="1" applyFill="1" applyBorder="1" applyAlignment="1">
      <alignment horizontal="right" vertical="center" indent="1"/>
    </xf>
    <xf numFmtId="3" fontId="2" fillId="0" borderId="0" xfId="0" applyNumberFormat="1" applyFont="1" applyFill="1" applyBorder="1" applyAlignment="1">
      <alignment horizontal="right" vertical="center" indent="1"/>
    </xf>
    <xf numFmtId="3" fontId="2" fillId="0" borderId="0" xfId="0" applyNumberFormat="1" applyFont="1" applyFill="1" applyAlignment="1">
      <alignment horizontal="right" vertical="center" indent="1"/>
    </xf>
    <xf numFmtId="3" fontId="4" fillId="0" borderId="24" xfId="0" applyNumberFormat="1" applyFont="1" applyBorder="1" applyAlignment="1">
      <alignment horizontal="right" indent="1"/>
    </xf>
    <xf numFmtId="3" fontId="2" fillId="0" borderId="25" xfId="0" applyNumberFormat="1" applyFont="1" applyBorder="1" applyAlignment="1">
      <alignment horizontal="right" indent="1"/>
    </xf>
    <xf numFmtId="3" fontId="17" fillId="0" borderId="0" xfId="0" applyNumberFormat="1" applyFont="1" applyAlignment="1">
      <alignment horizontal="right" wrapText="1" indent="1"/>
    </xf>
    <xf numFmtId="167" fontId="2" fillId="0" borderId="0" xfId="0" applyNumberFormat="1" applyFont="1" applyFill="1" applyAlignment="1">
      <alignment horizontal="right" wrapText="1" indent="1"/>
    </xf>
    <xf numFmtId="3" fontId="2" fillId="0" borderId="25" xfId="0" applyNumberFormat="1" applyFont="1" applyBorder="1" applyAlignment="1">
      <alignment horizontal="right" vertical="center" indent="1"/>
    </xf>
    <xf numFmtId="3" fontId="17" fillId="0" borderId="0" xfId="0" applyNumberFormat="1" applyFont="1" applyAlignment="1">
      <alignment horizontal="right" vertical="center" wrapText="1" indent="1"/>
    </xf>
    <xf numFmtId="167" fontId="2" fillId="0" borderId="0" xfId="0" applyNumberFormat="1" applyFont="1" applyFill="1" applyAlignment="1">
      <alignment horizontal="right" vertical="center" wrapText="1" indent="1"/>
    </xf>
    <xf numFmtId="0" fontId="2" fillId="0" borderId="16"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3" fontId="2" fillId="0" borderId="3" xfId="0" applyNumberFormat="1" applyFont="1" applyBorder="1" applyAlignment="1">
      <alignment horizontal="right" vertical="center"/>
    </xf>
    <xf numFmtId="3" fontId="2" fillId="0" borderId="0" xfId="0" applyNumberFormat="1" applyFont="1" applyAlignment="1">
      <alignment horizontal="right" vertical="center" wrapText="1"/>
    </xf>
    <xf numFmtId="3" fontId="17" fillId="0" borderId="0" xfId="0" applyNumberFormat="1" applyFont="1" applyAlignment="1">
      <alignment horizontal="right" vertical="center" wrapText="1"/>
    </xf>
    <xf numFmtId="3" fontId="2" fillId="0" borderId="0" xfId="0" applyNumberFormat="1" applyFont="1" applyAlignment="1">
      <alignment horizontal="right" wrapText="1"/>
    </xf>
    <xf numFmtId="3" fontId="17" fillId="0" borderId="0" xfId="0" applyNumberFormat="1" applyFont="1" applyAlignment="1">
      <alignment horizontal="right" wrapText="1"/>
    </xf>
    <xf numFmtId="167" fontId="2" fillId="0" borderId="0" xfId="0" applyNumberFormat="1" applyFont="1" applyAlignment="1">
      <alignment horizontal="right" vertical="center" wrapText="1"/>
    </xf>
    <xf numFmtId="167" fontId="2" fillId="0" borderId="0" xfId="0" applyNumberFormat="1" applyFont="1" applyAlignment="1">
      <alignment horizontal="right" wrapText="1"/>
    </xf>
    <xf numFmtId="3" fontId="2" fillId="0" borderId="0" xfId="0" applyNumberFormat="1" applyFont="1" applyFill="1" applyAlignment="1">
      <alignment horizontal="right" vertical="center"/>
    </xf>
    <xf numFmtId="0" fontId="2" fillId="0" borderId="4" xfId="0" applyFont="1" applyFill="1" applyBorder="1" applyAlignment="1">
      <alignment horizontal="left" wrapText="1"/>
    </xf>
    <xf numFmtId="3" fontId="2" fillId="0" borderId="4" xfId="0" applyNumberFormat="1" applyFont="1" applyFill="1" applyBorder="1" applyAlignment="1">
      <alignment horizontal="right" vertical="center"/>
    </xf>
    <xf numFmtId="3" fontId="2" fillId="0" borderId="0" xfId="0" applyNumberFormat="1" applyFont="1" applyFill="1" applyBorder="1" applyAlignment="1">
      <alignment horizontal="right" vertical="center"/>
    </xf>
    <xf numFmtId="3" fontId="2" fillId="0" borderId="0" xfId="0" applyNumberFormat="1" applyFont="1" applyFill="1"/>
    <xf numFmtId="0" fontId="2" fillId="0" borderId="0" xfId="0" applyFont="1" applyFill="1"/>
    <xf numFmtId="0" fontId="20" fillId="0" borderId="0" xfId="0" applyFont="1" applyAlignment="1">
      <alignment horizontal="right"/>
    </xf>
    <xf numFmtId="0" fontId="20" fillId="0" borderId="0" xfId="0" applyFont="1" applyAlignment="1">
      <alignment horizontal="right" vertical="top"/>
    </xf>
    <xf numFmtId="0" fontId="4" fillId="0" borderId="4" xfId="0" applyFont="1" applyBorder="1" applyAlignment="1">
      <alignment vertical="top"/>
    </xf>
    <xf numFmtId="3" fontId="4" fillId="0" borderId="0" xfId="0" applyNumberFormat="1" applyFont="1" applyAlignment="1">
      <alignment horizontal="right" vertical="top"/>
    </xf>
    <xf numFmtId="3" fontId="4" fillId="0" borderId="4" xfId="0" applyNumberFormat="1" applyFont="1" applyBorder="1" applyAlignment="1">
      <alignment vertical="top"/>
    </xf>
    <xf numFmtId="0" fontId="4" fillId="0" borderId="0" xfId="0" applyFont="1" applyAlignment="1">
      <alignment horizontal="center"/>
    </xf>
    <xf numFmtId="0" fontId="15" fillId="0" borderId="0" xfId="0" applyFont="1"/>
    <xf numFmtId="0" fontId="2" fillId="0" borderId="16"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1" fillId="0" borderId="0" xfId="0" applyFont="1" applyFill="1"/>
    <xf numFmtId="0" fontId="2" fillId="0" borderId="0" xfId="0" applyFont="1" applyAlignment="1">
      <alignment horizontal="center"/>
    </xf>
    <xf numFmtId="0" fontId="25" fillId="0" borderId="0" xfId="0" applyFont="1" applyAlignment="1">
      <alignment horizontal="justify" vertical="center"/>
    </xf>
    <xf numFmtId="0" fontId="26" fillId="0" borderId="0" xfId="0" applyFont="1"/>
    <xf numFmtId="0" fontId="30" fillId="0" borderId="0" xfId="0" applyFont="1" applyAlignment="1">
      <alignment horizontal="justify" vertical="center"/>
    </xf>
    <xf numFmtId="0" fontId="31" fillId="0" borderId="0" xfId="0" applyFont="1" applyAlignment="1">
      <alignment vertical="center"/>
    </xf>
    <xf numFmtId="0" fontId="32" fillId="0" borderId="0" xfId="0" applyFont="1" applyAlignment="1">
      <alignment horizontal="center" vertical="center"/>
    </xf>
    <xf numFmtId="0" fontId="29" fillId="0" borderId="0" xfId="0" applyFont="1" applyAlignment="1">
      <alignment horizontal="center" vertical="center"/>
    </xf>
    <xf numFmtId="0" fontId="22" fillId="0" borderId="0" xfId="0" applyFont="1" applyAlignment="1">
      <alignment vertical="top"/>
    </xf>
    <xf numFmtId="0" fontId="33" fillId="0" borderId="0" xfId="0" applyFont="1" applyBorder="1" applyAlignment="1">
      <alignment vertical="center"/>
    </xf>
    <xf numFmtId="0" fontId="26" fillId="0" borderId="0" xfId="0" applyFont="1" applyAlignment="1"/>
    <xf numFmtId="0" fontId="29" fillId="0" borderId="0" xfId="0" applyFont="1" applyAlignment="1">
      <alignment vertical="center" wrapText="1"/>
    </xf>
    <xf numFmtId="0" fontId="36" fillId="0" borderId="0" xfId="1" applyFont="1" applyAlignment="1">
      <alignment vertical="center"/>
    </xf>
    <xf numFmtId="0" fontId="26" fillId="0" borderId="0" xfId="0" applyFont="1" applyAlignment="1">
      <alignment horizontal="justify"/>
    </xf>
    <xf numFmtId="0" fontId="25" fillId="0" borderId="0" xfId="0" applyFont="1" applyAlignment="1">
      <alignment horizontal="justify"/>
    </xf>
    <xf numFmtId="0" fontId="27" fillId="0" borderId="0" xfId="0" applyFont="1" applyAlignment="1">
      <alignment horizontal="justify"/>
    </xf>
    <xf numFmtId="0" fontId="2" fillId="0" borderId="16" xfId="0" applyFont="1" applyBorder="1" applyAlignment="1">
      <alignment horizontal="center" vertical="center"/>
    </xf>
    <xf numFmtId="0" fontId="2" fillId="0" borderId="13" xfId="0" applyFont="1" applyBorder="1" applyAlignment="1">
      <alignment horizontal="center" vertical="center"/>
    </xf>
    <xf numFmtId="0" fontId="15" fillId="0" borderId="12" xfId="0" applyFont="1" applyBorder="1" applyAlignment="1">
      <alignment horizontal="left" vertical="top"/>
    </xf>
    <xf numFmtId="0" fontId="2" fillId="0" borderId="20" xfId="0" applyFont="1" applyBorder="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2" fillId="0" borderId="19" xfId="0" applyFont="1" applyBorder="1" applyAlignment="1">
      <alignment horizontal="center" vertical="center"/>
    </xf>
    <xf numFmtId="0" fontId="2" fillId="0" borderId="11" xfId="0" applyFont="1" applyBorder="1" applyAlignment="1">
      <alignment horizontal="center" vertical="center"/>
    </xf>
    <xf numFmtId="166" fontId="16" fillId="0" borderId="0" xfId="0" applyNumberFormat="1" applyFont="1" applyFill="1" applyAlignment="1" applyProtection="1">
      <alignment horizontal="left" vertical="top"/>
    </xf>
    <xf numFmtId="0" fontId="12" fillId="0" borderId="20" xfId="0" applyFont="1" applyFill="1" applyBorder="1" applyAlignment="1" applyProtection="1">
      <alignment horizontal="center" vertical="center"/>
    </xf>
    <xf numFmtId="0" fontId="12" fillId="0" borderId="6" xfId="0" applyFont="1" applyFill="1" applyBorder="1" applyAlignment="1" applyProtection="1">
      <alignment horizontal="center" vertical="center"/>
    </xf>
    <xf numFmtId="0" fontId="12" fillId="0" borderId="16"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6" xfId="0" applyFont="1" applyFill="1" applyBorder="1" applyAlignment="1">
      <alignment horizontal="center" vertical="center"/>
    </xf>
    <xf numFmtId="0" fontId="15" fillId="0" borderId="0" xfId="0" applyFont="1" applyAlignment="1">
      <alignment horizontal="left" vertical="top"/>
    </xf>
    <xf numFmtId="0" fontId="2" fillId="0" borderId="11" xfId="0" applyFont="1" applyBorder="1"/>
    <xf numFmtId="0" fontId="2" fillId="0" borderId="6"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center" wrapText="1"/>
    </xf>
    <xf numFmtId="0" fontId="3" fillId="0" borderId="0" xfId="0" applyFont="1" applyBorder="1" applyAlignment="1">
      <alignment horizontal="right"/>
    </xf>
    <xf numFmtId="0" fontId="2" fillId="0" borderId="18" xfId="0" applyFont="1" applyBorder="1" applyAlignment="1">
      <alignment horizontal="center" vertical="center"/>
    </xf>
    <xf numFmtId="0" fontId="2" fillId="0" borderId="9" xfId="0" applyFont="1" applyBorder="1" applyAlignment="1">
      <alignment horizontal="center" vertical="center"/>
    </xf>
    <xf numFmtId="0" fontId="8" fillId="0" borderId="0" xfId="0" applyFont="1" applyFill="1" applyBorder="1" applyAlignment="1">
      <alignment wrapText="1"/>
    </xf>
    <xf numFmtId="0" fontId="15" fillId="0" borderId="0" xfId="0" applyFont="1" applyAlignment="1">
      <alignment horizontal="left"/>
    </xf>
    <xf numFmtId="0" fontId="2" fillId="0" borderId="17" xfId="0" applyFont="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xf>
    <xf numFmtId="0" fontId="15" fillId="0" borderId="0" xfId="0" applyFont="1" applyAlignment="1">
      <alignment horizontal="left" wrapText="1"/>
    </xf>
    <xf numFmtId="0" fontId="2" fillId="0" borderId="1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6" xfId="0" applyFont="1" applyBorder="1" applyAlignment="1">
      <alignment horizontal="center" vertical="center" wrapText="1"/>
    </xf>
    <xf numFmtId="0" fontId="9" fillId="0" borderId="0" xfId="0" applyFont="1" applyFill="1" applyBorder="1" applyAlignment="1">
      <alignment wrapText="1"/>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left" wrapText="1"/>
    </xf>
    <xf numFmtId="0" fontId="2" fillId="0" borderId="0" xfId="0" applyFont="1" applyBorder="1" applyAlignment="1">
      <alignment horizontal="left" vertical="center"/>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right"/>
    </xf>
    <xf numFmtId="0" fontId="2" fillId="0" borderId="23" xfId="0" applyFont="1" applyBorder="1" applyAlignment="1">
      <alignment horizontal="center" vertical="center"/>
    </xf>
    <xf numFmtId="0" fontId="26" fillId="0" borderId="0" xfId="0" applyFont="1" applyAlignment="1">
      <alignment horizontal="justify" wrapText="1"/>
    </xf>
    <xf numFmtId="0" fontId="27" fillId="0" borderId="0" xfId="0" applyFont="1" applyAlignment="1">
      <alignment horizontal="justify" wrapText="1"/>
    </xf>
    <xf numFmtId="0" fontId="28" fillId="0" borderId="0" xfId="0" applyFont="1" applyAlignment="1">
      <alignment horizontal="justify"/>
    </xf>
    <xf numFmtId="0" fontId="29" fillId="0" borderId="0" xfId="0" applyFont="1" applyAlignment="1">
      <alignment horizontal="center" vertical="center" wrapText="1"/>
    </xf>
    <xf numFmtId="0" fontId="29" fillId="0" borderId="0" xfId="0" applyFont="1" applyAlignment="1">
      <alignment horizontal="justify"/>
    </xf>
    <xf numFmtId="0" fontId="33" fillId="0" borderId="9" xfId="0" applyFont="1" applyBorder="1" applyAlignment="1">
      <alignment horizontal="center" vertical="center"/>
    </xf>
    <xf numFmtId="0" fontId="36" fillId="0" borderId="0" xfId="1"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Times New Roman"/>
                <a:ea typeface="Times New Roman"/>
                <a:cs typeface="Times New Roman"/>
              </a:defRPr>
            </a:pPr>
            <a:r>
              <a:rPr lang="hr-HR"/>
              <a:t>ZAPOSLENI U POSLOVNIM SUBJEKTIMA (PRAVNE OSOBE) PREMA NKD-u 2002., 
stanje 31. ožujka 2007.</a:t>
            </a:r>
          </a:p>
        </c:rich>
      </c:tx>
      <c:overlay val="0"/>
      <c:spPr>
        <a:noFill/>
        <a:ln w="25400">
          <a:noFill/>
        </a:ln>
      </c:spPr>
    </c:title>
    <c:autoTitleDeleted val="0"/>
    <c:plotArea>
      <c:layout/>
      <c:barChart>
        <c:barDir val="col"/>
        <c:grouping val="clustered"/>
        <c:varyColors val="0"/>
        <c:ser>
          <c:idx val="0"/>
          <c:order val="0"/>
          <c:tx>
            <c:strRef>
              <c:f>'[1]tab 9-4'!$M$35</c:f>
              <c:strCache>
                <c:ptCount val="1"/>
              </c:strCache>
            </c:strRef>
          </c:tx>
          <c:spPr>
            <a:solidFill>
              <a:srgbClr val="0066CC"/>
            </a:solidFill>
            <a:ln w="12700">
              <a:solidFill>
                <a:srgbClr val="000000"/>
              </a:solidFill>
              <a:prstDash val="solid"/>
            </a:ln>
          </c:spPr>
          <c:invertIfNegative val="0"/>
          <c:cat>
            <c:numRef>
              <c:f>'[1]tab 9-4'!$L$36:$L$50</c:f>
              <c:numCache>
                <c:formatCode>General</c:formatCode>
                <c:ptCount val="15"/>
              </c:numCache>
            </c:numRef>
          </c:cat>
          <c:val>
            <c:numRef>
              <c:f>'[1]tab 9-4'!$M$36:$M$49</c:f>
              <c:numCache>
                <c:formatCode>General</c:formatCode>
                <c:ptCount val="14"/>
              </c:numCache>
            </c:numRef>
          </c:val>
          <c:extLst xmlns:c16r2="http://schemas.microsoft.com/office/drawing/2015/06/chart">
            <c:ext xmlns:c16="http://schemas.microsoft.com/office/drawing/2014/chart" uri="{C3380CC4-5D6E-409C-BE32-E72D297353CC}">
              <c16:uniqueId val="{00000000-EBD3-48DF-BB49-B8A8314E805F}"/>
            </c:ext>
          </c:extLst>
        </c:ser>
        <c:ser>
          <c:idx val="1"/>
          <c:order val="1"/>
          <c:tx>
            <c:strRef>
              <c:f>'[1]tab 9-4'!$N$35</c:f>
              <c:strCache>
                <c:ptCount val="1"/>
              </c:strCache>
            </c:strRef>
          </c:tx>
          <c:spPr>
            <a:pattFill prst="solidDmnd">
              <a:fgClr>
                <a:srgbClr xmlns:mc="http://schemas.openxmlformats.org/markup-compatibility/2006" xmlns:a14="http://schemas.microsoft.com/office/drawing/2010/main" val="CCFFFF" mc:Ignorable="a14" a14:legacySpreadsheetColorIndex="4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'[1]tab 9-4'!$L$36:$L$50</c:f>
              <c:numCache>
                <c:formatCode>General</c:formatCode>
                <c:ptCount val="15"/>
              </c:numCache>
            </c:numRef>
          </c:cat>
          <c:val>
            <c:numRef>
              <c:f>'[1]tab 9-4'!$N$36:$N$49</c:f>
              <c:numCache>
                <c:formatCode>General</c:formatCode>
                <c:ptCount val="14"/>
              </c:numCache>
            </c:numRef>
          </c:val>
          <c:extLst xmlns:c16r2="http://schemas.microsoft.com/office/drawing/2015/06/chart">
            <c:ext xmlns:c16="http://schemas.microsoft.com/office/drawing/2014/chart" uri="{C3380CC4-5D6E-409C-BE32-E72D297353CC}">
              <c16:uniqueId val="{00000001-EBD3-48DF-BB49-B8A8314E805F}"/>
            </c:ext>
          </c:extLst>
        </c:ser>
        <c:dLbls>
          <c:showLegendKey val="0"/>
          <c:showVal val="0"/>
          <c:showCatName val="0"/>
          <c:showSerName val="0"/>
          <c:showPercent val="0"/>
          <c:showBubbleSize val="0"/>
        </c:dLbls>
        <c:gapWidth val="30"/>
        <c:overlap val="60"/>
        <c:axId val="114778496"/>
        <c:axId val="114780032"/>
      </c:barChart>
      <c:catAx>
        <c:axId val="114778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Times New Roman"/>
                <a:ea typeface="Times New Roman"/>
                <a:cs typeface="Times New Roman"/>
              </a:defRPr>
            </a:pPr>
            <a:endParaRPr lang="sr-Latn-RS"/>
          </a:p>
        </c:txPr>
        <c:crossAx val="114780032"/>
        <c:crosses val="autoZero"/>
        <c:auto val="1"/>
        <c:lblAlgn val="ctr"/>
        <c:lblOffset val="100"/>
        <c:tickLblSkip val="1"/>
        <c:tickMarkSkip val="1"/>
        <c:noMultiLvlLbl val="0"/>
      </c:catAx>
      <c:valAx>
        <c:axId val="114780032"/>
        <c:scaling>
          <c:orientation val="minMax"/>
        </c:scaling>
        <c:delete val="0"/>
        <c:axPos val="l"/>
        <c:majorGridlines>
          <c:spPr>
            <a:ln w="3175">
              <a:solidFill>
                <a:srgbClr val="969696"/>
              </a:solidFill>
              <a:prstDash val="solid"/>
            </a:ln>
          </c:spPr>
        </c:majorGridlines>
        <c:title>
          <c:tx>
            <c:rich>
              <a:bodyPr rot="0" vert="horz"/>
              <a:lstStyle/>
              <a:p>
                <a:pPr algn="ctr">
                  <a:defRPr sz="200" b="0" i="0" u="none" strike="noStrike" baseline="0">
                    <a:solidFill>
                      <a:srgbClr val="000000"/>
                    </a:solidFill>
                    <a:latin typeface="Times New Roman"/>
                    <a:ea typeface="Times New Roman"/>
                    <a:cs typeface="Times New Roman"/>
                  </a:defRPr>
                </a:pPr>
                <a:r>
                  <a:rPr lang="hr-HR"/>
                  <a:t>Broj zaposlenih</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Times New Roman"/>
                <a:ea typeface="Times New Roman"/>
                <a:cs typeface="Times New Roman"/>
              </a:defRPr>
            </a:pPr>
            <a:endParaRPr lang="sr-Latn-RS"/>
          </a:p>
        </c:txPr>
        <c:crossAx val="114778496"/>
        <c:crosses val="autoZero"/>
        <c:crossBetween val="between"/>
        <c:majorUnit val="500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Times New Roman"/>
              <a:ea typeface="Times New Roman"/>
              <a:cs typeface="Times New Roman"/>
            </a:defRPr>
          </a:pPr>
          <a:endParaRPr lang="sr-Latn-RS"/>
        </a:p>
      </c:txPr>
    </c:legend>
    <c:plotVisOnly val="1"/>
    <c:dispBlanksAs val="gap"/>
    <c:showDLblsOverMax val="0"/>
  </c:chart>
  <c:spPr>
    <a:noFill/>
    <a:ln w="9525">
      <a:noFill/>
    </a:ln>
  </c:spPr>
  <c:txPr>
    <a:bodyPr/>
    <a:lstStyle/>
    <a:p>
      <a:pPr>
        <a:defRPr sz="2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hr-HR" sz="1000"/>
              <a:t>ZAPOSLENIH U OBRTU I DJELATNOSTIMA SLOBODNIH PROFESIJA,
- struktura prema spolu,  stanje 31. ožujka 2012.</a:t>
            </a:r>
          </a:p>
        </c:rich>
      </c:tx>
      <c:layout>
        <c:manualLayout>
          <c:xMode val="edge"/>
          <c:yMode val="edge"/>
          <c:x val="0.12891367567635617"/>
          <c:y val="5.2419354838709679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1547000077333817"/>
          <c:y val="0.35080645161290325"/>
          <c:w val="0.60036940386417303"/>
          <c:h val="0.52016129032258063"/>
        </c:manualLayout>
      </c:layout>
      <c:pie3DChart>
        <c:varyColors val="1"/>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noFill/>
    <a:ln w="9525">
      <a:noFill/>
    </a:ln>
  </c:spPr>
  <c:txPr>
    <a:bodyPr/>
    <a:lstStyle/>
    <a:p>
      <a:pPr>
        <a:defRPr sz="900" b="0" i="0" u="none" strike="noStrike" baseline="0">
          <a:solidFill>
            <a:srgbClr val="000000"/>
          </a:solidFill>
          <a:latin typeface="+mn-lt"/>
          <a:ea typeface="Times New Roman"/>
          <a:cs typeface="Times New Roman"/>
        </a:defRPr>
      </a:pPr>
      <a:endParaRPr lang="sr-Latn-RS"/>
    </a:p>
  </c:txPr>
  <c:printSettings>
    <c:headerFooter alignWithMargins="0"/>
    <c:pageMargins b="1" l="0.75" r="0.75" t="1" header="0.5" footer="0.5"/>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sz="1000" b="0"/>
            </a:pPr>
            <a:r>
              <a:rPr lang="hr-HR" sz="1000" b="0"/>
              <a:t>STRUKTURA ZAPOSLENIH U PRAVNIM OSOBAMA </a:t>
            </a:r>
          </a:p>
          <a:p>
            <a:pPr>
              <a:defRPr sz="1000" b="0"/>
            </a:pPr>
            <a:r>
              <a:rPr lang="hr-HR" sz="1000" b="0"/>
              <a:t>PREMA SPOLU, STANJE 31. OŽUJKA 2016.</a:t>
            </a:r>
          </a:p>
        </c:rich>
      </c:tx>
      <c:overlay val="0"/>
    </c:title>
    <c:autoTitleDeleted val="0"/>
    <c:view3D>
      <c:rotX val="30"/>
      <c:rotY val="40"/>
      <c:rAngAx val="0"/>
      <c:perspective val="30"/>
    </c:view3D>
    <c:floor>
      <c:thickness val="0"/>
    </c:floor>
    <c:sideWall>
      <c:thickness val="0"/>
    </c:sideWall>
    <c:backWall>
      <c:thickness val="0"/>
    </c:backWall>
    <c:plotArea>
      <c:layout>
        <c:manualLayout>
          <c:layoutTarget val="inner"/>
          <c:xMode val="edge"/>
          <c:yMode val="edge"/>
          <c:x val="6.0307017543859649E-2"/>
          <c:y val="0.30901062259837792"/>
          <c:w val="0.82675438596491224"/>
          <c:h val="0.63361606841437113"/>
        </c:manualLayout>
      </c:layout>
      <c:pie3DChart>
        <c:varyColors val="1"/>
        <c:ser>
          <c:idx val="0"/>
          <c:order val="0"/>
          <c:explosion val="25"/>
          <c:dPt>
            <c:idx val="0"/>
            <c:bubble3D val="0"/>
            <c:explosion val="15"/>
            <c:extLst xmlns:c16r2="http://schemas.microsoft.com/office/drawing/2015/06/chart">
              <c:ext xmlns:c16="http://schemas.microsoft.com/office/drawing/2014/chart" uri="{C3380CC4-5D6E-409C-BE32-E72D297353CC}">
                <c16:uniqueId val="{00000000-5785-43E4-92D2-8214CDAD3AFA}"/>
              </c:ext>
            </c:extLst>
          </c:dPt>
          <c:dPt>
            <c:idx val="1"/>
            <c:bubble3D val="0"/>
            <c:explosion val="9"/>
            <c:extLst xmlns:c16r2="http://schemas.microsoft.com/office/drawing/2015/06/chart">
              <c:ext xmlns:c16="http://schemas.microsoft.com/office/drawing/2014/chart" uri="{C3380CC4-5D6E-409C-BE32-E72D297353CC}">
                <c16:uniqueId val="{00000001-5785-43E4-92D2-8214CDAD3AFA}"/>
              </c:ext>
            </c:extLst>
          </c:dPt>
          <c:dLbls>
            <c:dLbl>
              <c:idx val="0"/>
              <c:layout>
                <c:manualLayout>
                  <c:x val="2.2300559469539991E-2"/>
                  <c:y val="3.3740494603375754E-3"/>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5785-43E4-92D2-8214CDAD3AFA}"/>
                </c:ext>
              </c:extLst>
            </c:dLbl>
            <c:dLbl>
              <c:idx val="1"/>
              <c:layout>
                <c:manualLayout>
                  <c:x val="-9.2234769995855739E-2"/>
                  <c:y val="0.15319705561783872"/>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5785-43E4-92D2-8214CDAD3AFA}"/>
                </c:ext>
              </c:extLst>
            </c:dLbl>
            <c:numFmt formatCode="0.0%" sourceLinked="0"/>
            <c:spPr>
              <a:noFill/>
              <a:ln>
                <a:noFill/>
              </a:ln>
              <a:effectLst/>
            </c:spPr>
            <c:txPr>
              <a:bodyPr/>
              <a:lstStyle/>
              <a:p>
                <a:pPr>
                  <a:defRPr sz="900"/>
                </a:pPr>
                <a:endParaRPr lang="sr-Latn-RS"/>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'graf 1'!$G$8:$G$9</c:f>
              <c:strCache>
                <c:ptCount val="2"/>
                <c:pt idx="0">
                  <c:v>žene</c:v>
                </c:pt>
                <c:pt idx="1">
                  <c:v>muškarci</c:v>
                </c:pt>
              </c:strCache>
            </c:strRef>
          </c:cat>
          <c:val>
            <c:numRef>
              <c:f>'graf 1'!$H$8:$H$9</c:f>
              <c:numCache>
                <c:formatCode>General</c:formatCode>
                <c:ptCount val="2"/>
                <c:pt idx="0">
                  <c:v>49.4</c:v>
                </c:pt>
                <c:pt idx="1">
                  <c:v>50.6</c:v>
                </c:pt>
              </c:numCache>
            </c:numRef>
          </c:val>
          <c:extLst xmlns:c16r2="http://schemas.microsoft.com/office/drawing/2015/06/chart">
            <c:ext xmlns:c16="http://schemas.microsoft.com/office/drawing/2014/chart" uri="{C3380CC4-5D6E-409C-BE32-E72D297353CC}">
              <c16:uniqueId val="{00000002-5785-43E4-92D2-8214CDAD3AFA}"/>
            </c:ext>
          </c:extLst>
        </c:ser>
        <c:dLbls>
          <c:showLegendKey val="0"/>
          <c:showVal val="0"/>
          <c:showCatName val="1"/>
          <c:showSerName val="0"/>
          <c:showPercent val="1"/>
          <c:showBubbleSize val="0"/>
          <c:showLeaderLines val="0"/>
        </c:dLbls>
      </c:pie3DChart>
    </c:plotArea>
    <c:plotVisOnly val="1"/>
    <c:dispBlanksAs val="gap"/>
    <c:showDLblsOverMax val="0"/>
  </c:chart>
  <c:spPr>
    <a:noFill/>
    <a:ln>
      <a:noFill/>
    </a:ln>
  </c:spPr>
  <c:txPr>
    <a:bodyPr/>
    <a:lstStyle/>
    <a:p>
      <a:pPr>
        <a:defRPr>
          <a:solidFill>
            <a:sysClr val="windowText" lastClr="000000"/>
          </a:solidFill>
        </a:defRPr>
      </a:pPr>
      <a:endParaRPr lang="sr-Latn-R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hr-HR" sz="1000"/>
              <a:t>STRUKTURA ZAPOSLENIH U PRAVNIM OSOBAMA
PREMA STUPNJU STRUČNOG OBRAZOVANJA, STANJE 31. OŽUJKA 2016.</a:t>
            </a:r>
          </a:p>
        </c:rich>
      </c:tx>
      <c:layout>
        <c:manualLayout>
          <c:xMode val="edge"/>
          <c:yMode val="edge"/>
          <c:x val="0.20326678765880218"/>
          <c:y val="3.519061583577713E-2"/>
        </c:manualLayout>
      </c:layout>
      <c:overlay val="0"/>
      <c:spPr>
        <a:noFill/>
        <a:ln w="25400">
          <a:noFill/>
        </a:ln>
      </c:spPr>
    </c:title>
    <c:autoTitleDeleted val="0"/>
    <c:view3D>
      <c:rotX val="15"/>
      <c:rotY val="200"/>
      <c:rAngAx val="0"/>
      <c:perspective val="0"/>
    </c:view3D>
    <c:floor>
      <c:thickness val="0"/>
    </c:floor>
    <c:sideWall>
      <c:thickness val="0"/>
    </c:sideWall>
    <c:backWall>
      <c:thickness val="0"/>
    </c:backWall>
    <c:plotArea>
      <c:layout>
        <c:manualLayout>
          <c:layoutTarget val="inner"/>
          <c:xMode val="edge"/>
          <c:yMode val="edge"/>
          <c:x val="6.7633641754376653E-2"/>
          <c:y val="0.22971655188869416"/>
          <c:w val="0.87791864400788289"/>
          <c:h val="0.56689260237454642"/>
        </c:manualLayout>
      </c:layout>
      <c:pie3DChart>
        <c:varyColors val="1"/>
        <c:ser>
          <c:idx val="0"/>
          <c:order val="0"/>
          <c:spPr>
            <a:solidFill>
              <a:srgbClr val="9999FF"/>
            </a:solidFill>
            <a:ln w="12700">
              <a:solidFill>
                <a:srgbClr val="000000"/>
              </a:solidFill>
              <a:prstDash val="solid"/>
            </a:ln>
          </c:spPr>
          <c:explosion val="23"/>
          <c:dPt>
            <c:idx val="0"/>
            <c:bubble3D val="0"/>
            <c:extLst xmlns:c16r2="http://schemas.microsoft.com/office/drawing/2015/06/chart">
              <c:ext xmlns:c16="http://schemas.microsoft.com/office/drawing/2014/chart" uri="{C3380CC4-5D6E-409C-BE32-E72D297353CC}">
                <c16:uniqueId val="{00000000-D755-4EDA-AFD9-8096501E507F}"/>
              </c:ext>
            </c:extLst>
          </c:dPt>
          <c:dPt>
            <c:idx val="1"/>
            <c:bubble3D val="0"/>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2-D755-4EDA-AFD9-8096501E507F}"/>
              </c:ext>
            </c:extLst>
          </c:dPt>
          <c:dPt>
            <c:idx val="2"/>
            <c:bubble3D val="0"/>
            <c:spPr>
              <a:solidFill>
                <a:srgbClr val="FFFFCC"/>
              </a:solidFill>
              <a:ln w="12700">
                <a:solidFill>
                  <a:srgbClr val="000000"/>
                </a:solidFill>
                <a:prstDash val="solid"/>
              </a:ln>
            </c:spPr>
            <c:extLst xmlns:c16r2="http://schemas.microsoft.com/office/drawing/2015/06/chart">
              <c:ext xmlns:c16="http://schemas.microsoft.com/office/drawing/2014/chart" uri="{C3380CC4-5D6E-409C-BE32-E72D297353CC}">
                <c16:uniqueId val="{00000004-D755-4EDA-AFD9-8096501E507F}"/>
              </c:ext>
            </c:extLst>
          </c:dPt>
          <c:dPt>
            <c:idx val="3"/>
            <c:bubble3D val="0"/>
            <c:explosion val="58"/>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6-D755-4EDA-AFD9-8096501E507F}"/>
              </c:ext>
            </c:extLst>
          </c:dPt>
          <c:dPt>
            <c:idx val="4"/>
            <c:bubble3D val="0"/>
            <c:explosion val="99"/>
            <c:spPr>
              <a:solidFill>
                <a:srgbClr val="660066"/>
              </a:solidFill>
              <a:ln w="12700">
                <a:solidFill>
                  <a:srgbClr val="000000"/>
                </a:solidFill>
                <a:prstDash val="solid"/>
              </a:ln>
            </c:spPr>
            <c:extLst xmlns:c16r2="http://schemas.microsoft.com/office/drawing/2015/06/chart">
              <c:ext xmlns:c16="http://schemas.microsoft.com/office/drawing/2014/chart" uri="{C3380CC4-5D6E-409C-BE32-E72D297353CC}">
                <c16:uniqueId val="{00000008-D755-4EDA-AFD9-8096501E507F}"/>
              </c:ext>
            </c:extLst>
          </c:dPt>
          <c:dPt>
            <c:idx val="5"/>
            <c:bubble3D val="0"/>
            <c:explosion val="22"/>
            <c:spPr>
              <a:solidFill>
                <a:srgbClr val="FF8080"/>
              </a:solidFill>
              <a:ln w="12700">
                <a:solidFill>
                  <a:srgbClr val="000000"/>
                </a:solidFill>
                <a:prstDash val="solid"/>
              </a:ln>
            </c:spPr>
            <c:extLst xmlns:c16r2="http://schemas.microsoft.com/office/drawing/2015/06/chart">
              <c:ext xmlns:c16="http://schemas.microsoft.com/office/drawing/2014/chart" uri="{C3380CC4-5D6E-409C-BE32-E72D297353CC}">
                <c16:uniqueId val="{0000000A-D755-4EDA-AFD9-8096501E507F}"/>
              </c:ext>
            </c:extLst>
          </c:dPt>
          <c:dPt>
            <c:idx val="6"/>
            <c:bubble3D val="0"/>
            <c:explosion val="110"/>
            <c:spPr>
              <a:solidFill>
                <a:srgbClr val="0066CC"/>
              </a:solidFill>
              <a:ln w="12700">
                <a:solidFill>
                  <a:srgbClr val="000000"/>
                </a:solidFill>
                <a:prstDash val="solid"/>
              </a:ln>
            </c:spPr>
            <c:extLst xmlns:c16r2="http://schemas.microsoft.com/office/drawing/2015/06/chart">
              <c:ext xmlns:c16="http://schemas.microsoft.com/office/drawing/2014/chart" uri="{C3380CC4-5D6E-409C-BE32-E72D297353CC}">
                <c16:uniqueId val="{0000000C-D755-4EDA-AFD9-8096501E507F}"/>
              </c:ext>
            </c:extLst>
          </c:dPt>
          <c:dPt>
            <c:idx val="7"/>
            <c:bubble3D val="0"/>
            <c:spPr>
              <a:solidFill>
                <a:srgbClr val="CC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E-D755-4EDA-AFD9-8096501E507F}"/>
              </c:ext>
            </c:extLst>
          </c:dPt>
          <c:dLbls>
            <c:dLbl>
              <c:idx val="0"/>
              <c:layout>
                <c:manualLayout>
                  <c:x val="-7.3425417782373159E-3"/>
                  <c:y val="-4.4876130295625274E-2"/>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D755-4EDA-AFD9-8096501E507F}"/>
                </c:ext>
              </c:extLst>
            </c:dLbl>
            <c:dLbl>
              <c:idx val="2"/>
              <c:layout>
                <c:manualLayout>
                  <c:x val="-3.6596940533948409E-3"/>
                  <c:y val="-5.4270645636380094E-2"/>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D755-4EDA-AFD9-8096501E507F}"/>
                </c:ext>
              </c:extLst>
            </c:dLbl>
            <c:dLbl>
              <c:idx val="3"/>
              <c:layout>
                <c:manualLayout>
                  <c:x val="1.5892079146672324E-2"/>
                  <c:y val="-3.6982038687170371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D755-4EDA-AFD9-8096501E507F}"/>
                </c:ext>
              </c:extLst>
            </c:dLbl>
            <c:dLbl>
              <c:idx val="4"/>
              <c:layout>
                <c:manualLayout>
                  <c:x val="-3.2157444965843919E-2"/>
                  <c:y val="4.1553739951785025E-3"/>
                </c:manualLayout>
              </c:layout>
              <c:tx>
                <c:rich>
                  <a:bodyPr/>
                  <a:lstStyle/>
                  <a:p>
                    <a:r>
                      <a:rPr lang="en-US" sz="900"/>
                      <a:t>visoko-</a:t>
                    </a:r>
                  </a:p>
                  <a:p>
                    <a:r>
                      <a:rPr lang="en-US" sz="900"/>
                      <a:t>kvalificirani
1,0%</a:t>
                    </a:r>
                    <a:endParaRPr lang="en-US"/>
                  </a:p>
                </c:rich>
              </c:tx>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D755-4EDA-AFD9-8096501E507F}"/>
                </c:ext>
              </c:extLst>
            </c:dLbl>
            <c:dLbl>
              <c:idx val="5"/>
              <c:layout>
                <c:manualLayout>
                  <c:x val="-4.0181340968742547E-3"/>
                  <c:y val="-7.7858136071549053E-3"/>
                </c:manualLayout>
              </c:layout>
              <c:tx>
                <c:rich>
                  <a:bodyPr/>
                  <a:lstStyle/>
                  <a:p>
                    <a:r>
                      <a:rPr lang="en-US" sz="900"/>
                      <a:t>kvali-</a:t>
                    </a:r>
                  </a:p>
                  <a:p>
                    <a:r>
                      <a:rPr lang="en-US" sz="900"/>
                      <a:t>ficirani
3,9%</a:t>
                    </a:r>
                    <a:endParaRPr lang="en-US"/>
                  </a:p>
                </c:rich>
              </c:tx>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D755-4EDA-AFD9-8096501E507F}"/>
                </c:ext>
              </c:extLst>
            </c:dLbl>
            <c:dLbl>
              <c:idx val="6"/>
              <c:layout>
                <c:manualLayout>
                  <c:x val="4.2660904760642292E-2"/>
                  <c:y val="6.2669595767613686E-3"/>
                </c:manualLayout>
              </c:layout>
              <c:tx>
                <c:rich>
                  <a:bodyPr/>
                  <a:lstStyle/>
                  <a:p>
                    <a:r>
                      <a:rPr lang="en-US" sz="900"/>
                      <a:t>polu-</a:t>
                    </a:r>
                  </a:p>
                  <a:p>
                    <a:r>
                      <a:rPr lang="en-US" sz="900"/>
                      <a:t>kvali-</a:t>
                    </a:r>
                  </a:p>
                  <a:p>
                    <a:r>
                      <a:rPr lang="en-US" sz="900"/>
                      <a:t>ficirani
0,8%</a:t>
                    </a:r>
                    <a:endParaRPr lang="en-US"/>
                  </a:p>
                </c:rich>
              </c:tx>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D755-4EDA-AFD9-8096501E507F}"/>
                </c:ext>
              </c:extLst>
            </c:dLbl>
            <c:dLbl>
              <c:idx val="7"/>
              <c:layout>
                <c:manualLayout>
                  <c:x val="-4.5117845117845119E-3"/>
                  <c:y val="-5.6910127613357909E-3"/>
                </c:manualLayout>
              </c:layout>
              <c:tx>
                <c:rich>
                  <a:bodyPr/>
                  <a:lstStyle/>
                  <a:p>
                    <a:r>
                      <a:rPr lang="en-US" sz="900"/>
                      <a:t>nekvali-</a:t>
                    </a:r>
                  </a:p>
                  <a:p>
                    <a:r>
                      <a:rPr lang="en-US" sz="900"/>
                      <a:t>ficirani
3,5%</a:t>
                    </a:r>
                    <a:endParaRPr lang="en-US"/>
                  </a:p>
                </c:rich>
              </c:tx>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D755-4EDA-AFD9-8096501E507F}"/>
                </c:ext>
              </c:extLst>
            </c:dLbl>
            <c:numFmt formatCode="0.0%" sourceLinked="0"/>
            <c:spPr>
              <a:noFill/>
              <a:ln w="25400">
                <a:noFill/>
              </a:ln>
            </c:spPr>
            <c:txPr>
              <a:bodyPr/>
              <a:lstStyle/>
              <a:p>
                <a:pPr>
                  <a:defRPr sz="900"/>
                </a:pPr>
                <a:endParaRPr lang="sr-Latn-RS"/>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'graf 2'!$T$12:$T$19</c:f>
              <c:strCache>
                <c:ptCount val="8"/>
                <c:pt idx="0">
                  <c:v>visoko</c:v>
                </c:pt>
                <c:pt idx="1">
                  <c:v>više</c:v>
                </c:pt>
                <c:pt idx="2">
                  <c:v>srednje</c:v>
                </c:pt>
                <c:pt idx="3">
                  <c:v>niže</c:v>
                </c:pt>
                <c:pt idx="4">
                  <c:v>visokokvalificirani</c:v>
                </c:pt>
                <c:pt idx="5">
                  <c:v>kvalificirani</c:v>
                </c:pt>
                <c:pt idx="6">
                  <c:v>polukvalificirani</c:v>
                </c:pt>
                <c:pt idx="7">
                  <c:v>nekvalificirani</c:v>
                </c:pt>
              </c:strCache>
            </c:strRef>
          </c:cat>
          <c:val>
            <c:numRef>
              <c:f>'graf 2'!$U$12:$U$19</c:f>
              <c:numCache>
                <c:formatCode>0.0</c:formatCode>
                <c:ptCount val="8"/>
                <c:pt idx="0">
                  <c:v>30.73</c:v>
                </c:pt>
                <c:pt idx="1">
                  <c:v>8.8870000000000005</c:v>
                </c:pt>
                <c:pt idx="2">
                  <c:v>49.076000000000001</c:v>
                </c:pt>
                <c:pt idx="3">
                  <c:v>2.1259999999999999</c:v>
                </c:pt>
                <c:pt idx="4">
                  <c:v>0.96099999999999997</c:v>
                </c:pt>
                <c:pt idx="5">
                  <c:v>3.8809999999999998</c:v>
                </c:pt>
                <c:pt idx="6">
                  <c:v>0.83299999999999996</c:v>
                </c:pt>
                <c:pt idx="7">
                  <c:v>3.5059999999999998</c:v>
                </c:pt>
              </c:numCache>
            </c:numRef>
          </c:val>
          <c:extLst xmlns:c16r2="http://schemas.microsoft.com/office/drawing/2015/06/chart">
            <c:ext xmlns:c16="http://schemas.microsoft.com/office/drawing/2014/chart" uri="{C3380CC4-5D6E-409C-BE32-E72D297353CC}">
              <c16:uniqueId val="{0000000F-D755-4EDA-AFD9-8096501E507F}"/>
            </c:ext>
          </c:extLst>
        </c:ser>
        <c:dLbls>
          <c:showLegendKey val="0"/>
          <c:showVal val="0"/>
          <c:showCatName val="1"/>
          <c:showSerName val="0"/>
          <c:showPercent val="1"/>
          <c:showBubbleSize val="0"/>
          <c:showLeaderLines val="0"/>
        </c:dLbls>
      </c:pie3DChart>
      <c:spPr>
        <a:solidFill>
          <a:sysClr val="window" lastClr="FFFFFF"/>
        </a:solid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ysClr val="windowText" lastClr="000000"/>
          </a:solidFill>
          <a:latin typeface="+mn-lt"/>
          <a:ea typeface="Times New Roman"/>
          <a:cs typeface="Times New Roman"/>
        </a:defRPr>
      </a:pPr>
      <a:endParaRPr lang="sr-Latn-RS"/>
    </a:p>
  </c:txPr>
  <c:printSettings>
    <c:headerFooter alignWithMargins="0"/>
    <c:pageMargins b="1" l="0.75" r="0.75" t="1" header="0.5" footer="0.5"/>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hr-HR" sz="1000"/>
              <a:t>STRUKTURA ZAPOSLENIH U PRAVNIM OSOBAMA
PREMA OBLICIMA  VLASNIŠTVA, STANJE 31. OŽUJKA 2016.</a:t>
            </a:r>
          </a:p>
        </c:rich>
      </c:tx>
      <c:layout>
        <c:manualLayout>
          <c:xMode val="edge"/>
          <c:yMode val="edge"/>
          <c:x val="0.25347258675998835"/>
          <c:y val="3.8461538461538464E-2"/>
        </c:manualLayout>
      </c:layout>
      <c:overlay val="0"/>
      <c:spPr>
        <a:noFill/>
        <a:ln w="25400">
          <a:noFill/>
        </a:ln>
      </c:sp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4872721638961794"/>
          <c:y val="0.34230769230769231"/>
          <c:w val="0.71817220764071155"/>
          <c:h val="0.63717948717948714"/>
        </c:manualLayout>
      </c:layout>
      <c:pie3DChart>
        <c:varyColors val="1"/>
        <c:ser>
          <c:idx val="0"/>
          <c:order val="0"/>
          <c:spPr>
            <a:solidFill>
              <a:srgbClr val="9999FF"/>
            </a:solidFill>
            <a:ln w="12700">
              <a:solidFill>
                <a:srgbClr val="000000"/>
              </a:solidFill>
              <a:prstDash val="solid"/>
            </a:ln>
          </c:spPr>
          <c:explosion val="12"/>
          <c:dPt>
            <c:idx val="0"/>
            <c:bubble3D val="0"/>
            <c:spPr>
              <a:pattFill prst="shingle">
                <a:fgClr>
                  <a:srgbClr xmlns:mc="http://schemas.openxmlformats.org/markup-compatibility/2006" xmlns:a14="http://schemas.microsoft.com/office/drawing/2010/main" val="CCCCFF" mc:Ignorable="a14" a14:legacySpreadsheetColorIndex="3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extLst xmlns:c16r2="http://schemas.microsoft.com/office/drawing/2015/06/chart">
              <c:ext xmlns:c16="http://schemas.microsoft.com/office/drawing/2014/chart" uri="{C3380CC4-5D6E-409C-BE32-E72D297353CC}">
                <c16:uniqueId val="{00000001-2E5D-4DB4-A0B3-7CC4803B2380}"/>
              </c:ext>
            </c:extLst>
          </c:dPt>
          <c:dPt>
            <c:idx val="1"/>
            <c:bubble3D val="0"/>
            <c:spPr>
              <a:pattFill prst="pct90">
                <a:fgClr>
                  <a:srgbClr xmlns:mc="http://schemas.openxmlformats.org/markup-compatibility/2006" xmlns:a14="http://schemas.microsoft.com/office/drawing/2010/main" val="9999FF" mc:Ignorable="a14" a14:legacySpreadsheetColorIndex="2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extLst xmlns:c16r2="http://schemas.microsoft.com/office/drawing/2015/06/chart">
              <c:ext xmlns:c16="http://schemas.microsoft.com/office/drawing/2014/chart" uri="{C3380CC4-5D6E-409C-BE32-E72D297353CC}">
                <c16:uniqueId val="{00000003-2E5D-4DB4-A0B3-7CC4803B2380}"/>
              </c:ext>
            </c:extLst>
          </c:dPt>
          <c:dPt>
            <c:idx val="2"/>
            <c:bubble3D val="0"/>
            <c:explosion val="65"/>
            <c:spPr>
              <a:pattFill prst="plaid">
                <a:fgClr>
                  <a:srgbClr xmlns:mc="http://schemas.openxmlformats.org/markup-compatibility/2006" xmlns:a14="http://schemas.microsoft.com/office/drawing/2010/main" val="FFFFCC" mc:Ignorable="a14" a14:legacySpreadsheetColorIndex="26"/>
                </a:fgClr>
                <a:bgClr>
                  <a:srgbClr xmlns:mc="http://schemas.openxmlformats.org/markup-compatibility/2006" xmlns:a14="http://schemas.microsoft.com/office/drawing/2010/main" val="339966" mc:Ignorable="a14" a14:legacySpreadsheetColorIndex="57"/>
                </a:bgClr>
              </a:pattFill>
              <a:ln w="12700">
                <a:solidFill>
                  <a:srgbClr val="000000"/>
                </a:solidFill>
                <a:prstDash val="solid"/>
              </a:ln>
            </c:spPr>
            <c:extLst xmlns:c16r2="http://schemas.microsoft.com/office/drawing/2015/06/chart">
              <c:ext xmlns:c16="http://schemas.microsoft.com/office/drawing/2014/chart" uri="{C3380CC4-5D6E-409C-BE32-E72D297353CC}">
                <c16:uniqueId val="{00000005-2E5D-4DB4-A0B3-7CC4803B2380}"/>
              </c:ext>
            </c:extLst>
          </c:dPt>
          <c:dPt>
            <c:idx val="3"/>
            <c:bubble3D val="0"/>
            <c:spPr>
              <a:pattFill prst="ltVert">
                <a:fgClr>
                  <a:srgbClr xmlns:mc="http://schemas.openxmlformats.org/markup-compatibility/2006" xmlns:a14="http://schemas.microsoft.com/office/drawing/2010/main" val="FFCC99" mc:Ignorable="a14" a14:legacySpreadsheetColorIndex="47"/>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extLst xmlns:c16r2="http://schemas.microsoft.com/office/drawing/2015/06/chart">
              <c:ext xmlns:c16="http://schemas.microsoft.com/office/drawing/2014/chart" uri="{C3380CC4-5D6E-409C-BE32-E72D297353CC}">
                <c16:uniqueId val="{00000007-2E5D-4DB4-A0B3-7CC4803B2380}"/>
              </c:ext>
            </c:extLst>
          </c:dPt>
          <c:dLbls>
            <c:dLbl>
              <c:idx val="0"/>
              <c:layout>
                <c:manualLayout>
                  <c:x val="-5.4717118693488158E-4"/>
                  <c:y val="-8.993216232586311E-2"/>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2E5D-4DB4-A0B3-7CC4803B2380}"/>
                </c:ext>
              </c:extLst>
            </c:dLbl>
            <c:dLbl>
              <c:idx val="1"/>
              <c:layout>
                <c:manualLayout>
                  <c:x val="-8.8484251968503937E-3"/>
                  <c:y val="-0.1192747829598223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2E5D-4DB4-A0B3-7CC4803B2380}"/>
                </c:ext>
              </c:extLst>
            </c:dLbl>
            <c:dLbl>
              <c:idx val="2"/>
              <c:layout>
                <c:manualLayout>
                  <c:x val="-5.4572397200349954E-2"/>
                  <c:y val="-1.3387845750050474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2E5D-4DB4-A0B3-7CC4803B2380}"/>
                </c:ext>
              </c:extLst>
            </c:dLbl>
            <c:dLbl>
              <c:idx val="3"/>
              <c:layout>
                <c:manualLayout>
                  <c:x val="1.4645669291338584E-2"/>
                  <c:y val="-1.4294367050272563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2E5D-4DB4-A0B3-7CC4803B2380}"/>
                </c:ext>
              </c:extLst>
            </c:dLbl>
            <c:numFmt formatCode="0.0%" sourceLinked="0"/>
            <c:spPr>
              <a:noFill/>
              <a:ln w="25400">
                <a:noFill/>
              </a:ln>
            </c:spPr>
            <c:txPr>
              <a:bodyPr/>
              <a:lstStyle/>
              <a:p>
                <a:pPr>
                  <a:defRPr sz="900"/>
                </a:pPr>
                <a:endParaRPr lang="sr-Latn-RS"/>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'Tab. 2.1.'!$H$30:$H$33</c:f>
              <c:strCache>
                <c:ptCount val="4"/>
                <c:pt idx="0">
                  <c:v>državno</c:v>
                </c:pt>
                <c:pt idx="1">
                  <c:v>privatno</c:v>
                </c:pt>
                <c:pt idx="2">
                  <c:v>zadružno</c:v>
                </c:pt>
                <c:pt idx="3">
                  <c:v>mješovito</c:v>
                </c:pt>
              </c:strCache>
            </c:strRef>
          </c:cat>
          <c:val>
            <c:numRef>
              <c:f>'Tab. 2.1.'!$I$30:$I$33</c:f>
              <c:numCache>
                <c:formatCode>General</c:formatCode>
                <c:ptCount val="4"/>
                <c:pt idx="0">
                  <c:v>35.5</c:v>
                </c:pt>
                <c:pt idx="1">
                  <c:v>61.9</c:v>
                </c:pt>
                <c:pt idx="2" formatCode="0.0">
                  <c:v>0</c:v>
                </c:pt>
                <c:pt idx="3" formatCode="0.0">
                  <c:v>2.6</c:v>
                </c:pt>
              </c:numCache>
            </c:numRef>
          </c:val>
          <c:extLst xmlns:c16r2="http://schemas.microsoft.com/office/drawing/2015/06/chart">
            <c:ext xmlns:c16="http://schemas.microsoft.com/office/drawing/2014/chart" uri="{C3380CC4-5D6E-409C-BE32-E72D297353CC}">
              <c16:uniqueId val="{00000008-2E5D-4DB4-A0B3-7CC4803B2380}"/>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mn-lt"/>
          <a:ea typeface="Times New Roman"/>
          <a:cs typeface="Times New Roman"/>
        </a:defRPr>
      </a:pPr>
      <a:endParaRPr lang="sr-Latn-R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0</xdr:rowOff>
    </xdr:from>
    <xdr:to>
      <xdr:col>5</xdr:col>
      <xdr:colOff>0</xdr:colOff>
      <xdr:row>24</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1</xdr:row>
      <xdr:rowOff>19050</xdr:rowOff>
    </xdr:from>
    <xdr:to>
      <xdr:col>0</xdr:col>
      <xdr:colOff>3400425</xdr:colOff>
      <xdr:row>15</xdr:row>
      <xdr:rowOff>38100</xdr:rowOff>
    </xdr:to>
    <xdr:graphicFrame macro="">
      <xdr:nvGraphicFramePr>
        <xdr:cNvPr id="102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219076</xdr:colOff>
      <xdr:row>0</xdr:row>
      <xdr:rowOff>323851</xdr:rowOff>
    </xdr:from>
    <xdr:to>
      <xdr:col>4</xdr:col>
      <xdr:colOff>400051</xdr:colOff>
      <xdr:row>16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361951</xdr:colOff>
      <xdr:row>14</xdr:row>
      <xdr:rowOff>95250</xdr:rowOff>
    </xdr:from>
    <xdr:to>
      <xdr:col>17</xdr:col>
      <xdr:colOff>190501</xdr:colOff>
      <xdr:row>33</xdr:row>
      <xdr:rowOff>57150</xdr:rowOff>
    </xdr:to>
    <xdr:graphicFrame macro="">
      <xdr:nvGraphicFramePr>
        <xdr:cNvPr id="12292" name="Chart 10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428625</xdr:colOff>
      <xdr:row>27</xdr:row>
      <xdr:rowOff>57150</xdr:rowOff>
    </xdr:from>
    <xdr:to>
      <xdr:col>5</xdr:col>
      <xdr:colOff>295275</xdr:colOff>
      <xdr:row>42</xdr:row>
      <xdr:rowOff>104775</xdr:rowOff>
    </xdr:to>
    <xdr:graphicFrame macro="">
      <xdr:nvGraphicFramePr>
        <xdr:cNvPr id="81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y%20Documents/Tromjesecna/Tromjesecna%202012/Tromjesecna%20I-XII%202012/Zaposleni%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9-1"/>
      <sheetName val="tab 9-2"/>
      <sheetName val="tab 9-3"/>
      <sheetName val="tab 9-4"/>
      <sheetName val="tab 9-5"/>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zagreb.h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showGridLines="0" tabSelected="1" workbookViewId="0">
      <selection activeCell="L16" sqref="L16"/>
    </sheetView>
  </sheetViews>
  <sheetFormatPr defaultColWidth="9.33203125" defaultRowHeight="12.75" x14ac:dyDescent="0.2"/>
  <cols>
    <col min="1" max="1" width="51.5" style="1" customWidth="1"/>
    <col min="2" max="2" width="9" style="1" customWidth="1"/>
    <col min="3" max="3" width="0.33203125" style="1" customWidth="1"/>
    <col min="4" max="4" width="9" style="1" customWidth="1"/>
    <col min="5" max="5" width="0.33203125" style="1" customWidth="1"/>
    <col min="6" max="6" width="9" style="1" customWidth="1"/>
    <col min="7" max="7" width="0.33203125" style="1" customWidth="1"/>
    <col min="8" max="8" width="9" style="1" customWidth="1"/>
    <col min="9" max="9" width="0.33203125" style="1" customWidth="1"/>
    <col min="10" max="10" width="9" style="1" customWidth="1"/>
    <col min="11" max="11" width="0.33203125" style="1" customWidth="1"/>
    <col min="12" max="12" width="9" style="1" customWidth="1"/>
    <col min="13" max="13" width="0.33203125" style="1" customWidth="1"/>
    <col min="14" max="14" width="9" style="1" customWidth="1"/>
    <col min="15" max="15" width="0.5" style="1" customWidth="1"/>
    <col min="16" max="16" width="7.5" style="1" customWidth="1"/>
    <col min="17" max="16384" width="9.33203125" style="1"/>
  </cols>
  <sheetData>
    <row r="1" spans="1:15" ht="27.75" customHeight="1" thickBot="1" x14ac:dyDescent="0.25">
      <c r="A1" s="213" t="s">
        <v>131</v>
      </c>
      <c r="B1" s="213"/>
      <c r="C1" s="213"/>
      <c r="D1" s="213"/>
      <c r="E1" s="213"/>
      <c r="F1" s="213"/>
      <c r="G1" s="213"/>
      <c r="H1" s="213"/>
      <c r="I1" s="213"/>
      <c r="J1" s="213"/>
      <c r="K1" s="213"/>
      <c r="L1" s="213"/>
      <c r="M1" s="213"/>
    </row>
    <row r="2" spans="1:15" ht="20.25" customHeight="1" x14ac:dyDescent="0.2">
      <c r="A2" s="49"/>
      <c r="B2" s="217" t="s">
        <v>119</v>
      </c>
      <c r="C2" s="218"/>
      <c r="D2" s="218"/>
      <c r="E2" s="218"/>
      <c r="F2" s="218"/>
      <c r="G2" s="218"/>
      <c r="H2" s="218"/>
      <c r="I2" s="218"/>
      <c r="J2" s="218"/>
      <c r="K2" s="218"/>
      <c r="L2" s="218"/>
      <c r="M2" s="218"/>
      <c r="N2" s="218"/>
      <c r="O2" s="218"/>
    </row>
    <row r="3" spans="1:15" ht="14.25" customHeight="1" x14ac:dyDescent="0.2">
      <c r="A3" s="40"/>
      <c r="B3" s="214" t="s">
        <v>93</v>
      </c>
      <c r="C3" s="215"/>
      <c r="D3" s="211" t="s">
        <v>97</v>
      </c>
      <c r="E3" s="216"/>
      <c r="F3" s="211" t="s">
        <v>101</v>
      </c>
      <c r="G3" s="212"/>
      <c r="H3" s="211" t="s">
        <v>106</v>
      </c>
      <c r="I3" s="216"/>
      <c r="J3" s="211" t="s">
        <v>107</v>
      </c>
      <c r="K3" s="212"/>
      <c r="L3" s="211" t="s">
        <v>108</v>
      </c>
      <c r="M3" s="212"/>
      <c r="N3" s="211" t="s">
        <v>109</v>
      </c>
      <c r="O3" s="212"/>
    </row>
    <row r="4" spans="1:15" ht="28.5" customHeight="1" x14ac:dyDescent="0.2">
      <c r="A4" s="30" t="s">
        <v>95</v>
      </c>
      <c r="B4" s="9">
        <f>SUM(B5:B7)</f>
        <v>408864</v>
      </c>
      <c r="C4" s="2"/>
      <c r="D4" s="9">
        <f>SUM(D5:D7)</f>
        <v>397365</v>
      </c>
      <c r="E4" s="134"/>
      <c r="F4" s="9">
        <f>SUM(F5:F7)</f>
        <v>398890</v>
      </c>
      <c r="G4" s="134"/>
      <c r="H4" s="9">
        <f>SUM(H5:H7)</f>
        <v>390469</v>
      </c>
      <c r="I4" s="9">
        <f t="shared" ref="I4" si="0">SUM(I5:I7)</f>
        <v>0</v>
      </c>
      <c r="J4" s="9">
        <f>SUM(J5:J7)</f>
        <v>383967</v>
      </c>
      <c r="K4" s="134"/>
      <c r="L4" s="9">
        <f>SUM(L5:L7)</f>
        <v>389888</v>
      </c>
      <c r="M4" s="134"/>
      <c r="N4" s="9">
        <f>SUM(N5:N7)</f>
        <v>401639</v>
      </c>
    </row>
    <row r="5" spans="1:15" ht="17.25" customHeight="1" x14ac:dyDescent="0.2">
      <c r="A5" s="35" t="s">
        <v>92</v>
      </c>
      <c r="B5" s="34">
        <v>367764</v>
      </c>
      <c r="C5" s="2"/>
      <c r="D5" s="34">
        <v>359430</v>
      </c>
      <c r="E5" s="134"/>
      <c r="F5" s="33">
        <v>362889</v>
      </c>
      <c r="G5" s="134"/>
      <c r="H5" s="33">
        <v>356065</v>
      </c>
      <c r="I5" s="134"/>
      <c r="J5" s="33">
        <v>351919</v>
      </c>
      <c r="K5" s="134"/>
      <c r="L5" s="33">
        <v>359288</v>
      </c>
      <c r="M5" s="134"/>
      <c r="N5" s="33">
        <v>371631</v>
      </c>
    </row>
    <row r="6" spans="1:15" ht="15" customHeight="1" x14ac:dyDescent="0.2">
      <c r="A6" s="35" t="s">
        <v>94</v>
      </c>
      <c r="B6" s="34">
        <v>40479</v>
      </c>
      <c r="C6" s="2"/>
      <c r="D6" s="34">
        <v>37348</v>
      </c>
      <c r="E6" s="134"/>
      <c r="F6" s="33">
        <v>35426</v>
      </c>
      <c r="G6" s="134"/>
      <c r="H6" s="33">
        <v>33864</v>
      </c>
      <c r="I6" s="134"/>
      <c r="J6" s="33">
        <v>31521</v>
      </c>
      <c r="K6" s="134"/>
      <c r="L6" s="33">
        <v>30082</v>
      </c>
      <c r="M6" s="134"/>
      <c r="N6" s="33">
        <v>29502</v>
      </c>
    </row>
    <row r="7" spans="1:15" ht="15" customHeight="1" x14ac:dyDescent="0.2">
      <c r="A7" s="29" t="s">
        <v>35</v>
      </c>
      <c r="B7" s="34">
        <v>621</v>
      </c>
      <c r="C7" s="2"/>
      <c r="D7" s="34">
        <v>587</v>
      </c>
      <c r="E7" s="134"/>
      <c r="F7" s="33">
        <v>575</v>
      </c>
      <c r="G7" s="134"/>
      <c r="H7" s="33">
        <v>540</v>
      </c>
      <c r="I7" s="134"/>
      <c r="J7" s="33">
        <v>527</v>
      </c>
      <c r="K7" s="134"/>
      <c r="L7" s="33">
        <v>518</v>
      </c>
      <c r="M7" s="134"/>
      <c r="N7" s="33">
        <v>506</v>
      </c>
    </row>
    <row r="8" spans="1:15" ht="20.25" customHeight="1" x14ac:dyDescent="0.2">
      <c r="A8" s="100" t="s">
        <v>61</v>
      </c>
      <c r="B8" s="31">
        <v>37327</v>
      </c>
      <c r="C8" s="2"/>
      <c r="D8" s="31">
        <v>41368</v>
      </c>
      <c r="E8" s="134"/>
      <c r="F8" s="133">
        <v>41869</v>
      </c>
      <c r="G8" s="134"/>
      <c r="H8" s="133">
        <v>47055</v>
      </c>
      <c r="I8" s="133">
        <v>47055</v>
      </c>
      <c r="J8" s="133">
        <v>48243</v>
      </c>
      <c r="K8" s="134"/>
      <c r="L8" s="133">
        <v>41484</v>
      </c>
      <c r="M8" s="134"/>
      <c r="N8" s="133">
        <v>36008</v>
      </c>
    </row>
    <row r="9" spans="1:15" ht="14.25" customHeight="1" x14ac:dyDescent="0.2">
      <c r="A9" s="32" t="s">
        <v>62</v>
      </c>
      <c r="B9" s="135">
        <f>ROUND(B8/SUM(B4,B8)*100,1)</f>
        <v>8.4</v>
      </c>
      <c r="C9" s="2"/>
      <c r="D9" s="135">
        <f>ROUND(D8/SUM(D4,D8)*100,1)</f>
        <v>9.4</v>
      </c>
      <c r="E9" s="134"/>
      <c r="F9" s="135">
        <f>ROUND(F8/SUM(F4,F8)*100,1)</f>
        <v>9.5</v>
      </c>
      <c r="G9" s="134"/>
      <c r="H9" s="135">
        <f>ROUND(H8/SUM(H4,H8)*100,1)</f>
        <v>10.8</v>
      </c>
      <c r="I9" s="135">
        <f t="shared" ref="I9:J9" si="1">ROUND(I8/SUM(I4,I8)*100,1)</f>
        <v>100</v>
      </c>
      <c r="J9" s="135">
        <f t="shared" si="1"/>
        <v>11.2</v>
      </c>
      <c r="K9" s="134"/>
      <c r="L9" s="135">
        <f t="shared" ref="L9:N9" si="2">ROUND(L8/SUM(L4,L8)*100,1)</f>
        <v>9.6</v>
      </c>
      <c r="M9" s="134"/>
      <c r="N9" s="135">
        <f t="shared" si="2"/>
        <v>8.1999999999999993</v>
      </c>
    </row>
  </sheetData>
  <mergeCells count="9">
    <mergeCell ref="N3:O3"/>
    <mergeCell ref="L3:M3"/>
    <mergeCell ref="A1:M1"/>
    <mergeCell ref="J3:K3"/>
    <mergeCell ref="B3:C3"/>
    <mergeCell ref="H3:I3"/>
    <mergeCell ref="D3:E3"/>
    <mergeCell ref="F3:G3"/>
    <mergeCell ref="B2:O2"/>
  </mergeCells>
  <pageMargins left="0.59055118110236227" right="0.59055118110236227" top="2.7559055118110236" bottom="0.59055118110236227" header="0.31496062992125984" footer="0.31496062992125984"/>
  <pageSetup paperSize="9" scale="85" orientation="portrait" r:id="rId1"/>
  <ignoredErrors>
    <ignoredError sqref="B4 D4 F4 H4 J4 L4 N4"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
  <sheetViews>
    <sheetView showGridLines="0" workbookViewId="0">
      <selection activeCell="AC11" sqref="AC11"/>
    </sheetView>
  </sheetViews>
  <sheetFormatPr defaultColWidth="9.33203125" defaultRowHeight="12.75" x14ac:dyDescent="0.2"/>
  <cols>
    <col min="1" max="1" width="22.5" style="1" customWidth="1"/>
    <col min="2" max="2" width="8.5" style="1" customWidth="1"/>
    <col min="3" max="3" width="0.83203125" style="1" customWidth="1"/>
    <col min="4" max="4" width="7.5" style="1" customWidth="1"/>
    <col min="5" max="5" width="0.83203125" style="1" customWidth="1"/>
    <col min="6" max="6" width="7.5" style="1" customWidth="1"/>
    <col min="7" max="7" width="0.83203125" style="1" customWidth="1"/>
    <col min="8" max="8" width="7.6640625" style="1" customWidth="1"/>
    <col min="9" max="9" width="0.83203125" style="1" customWidth="1"/>
    <col min="10" max="10" width="7.5" style="1" customWidth="1"/>
    <col min="11" max="11" width="0.83203125" style="1" customWidth="1"/>
    <col min="12" max="12" width="7.5" style="1" customWidth="1"/>
    <col min="13" max="13" width="0.83203125" style="1" customWidth="1"/>
    <col min="14" max="14" width="8.6640625" style="1" customWidth="1"/>
    <col min="15" max="15" width="0.6640625" style="1" customWidth="1"/>
    <col min="16" max="16" width="7.5" style="1" customWidth="1"/>
    <col min="17" max="17" width="0.6640625" style="1" customWidth="1"/>
    <col min="18" max="18" width="6.5" style="1" customWidth="1"/>
    <col min="19" max="19" width="0.5" style="1" customWidth="1"/>
    <col min="20" max="20" width="7.5" style="1" customWidth="1"/>
    <col min="21" max="21" width="0.5" style="1" customWidth="1"/>
    <col min="22" max="22" width="7" style="1" customWidth="1"/>
    <col min="23" max="23" width="0.83203125" style="1" customWidth="1"/>
    <col min="24" max="24" width="7.5" style="1" customWidth="1"/>
    <col min="25" max="25" width="0.6640625" style="1" customWidth="1"/>
    <col min="26" max="16384" width="9.33203125" style="1"/>
  </cols>
  <sheetData>
    <row r="1" spans="1:26" ht="15" x14ac:dyDescent="0.25">
      <c r="A1" s="234" t="s">
        <v>139</v>
      </c>
      <c r="B1" s="234"/>
      <c r="C1" s="234"/>
      <c r="D1" s="234"/>
      <c r="E1" s="234"/>
      <c r="F1" s="234"/>
      <c r="G1" s="234"/>
      <c r="H1" s="234"/>
      <c r="I1" s="234"/>
      <c r="J1" s="234"/>
      <c r="K1" s="234"/>
      <c r="L1" s="234"/>
      <c r="M1" s="234"/>
      <c r="N1" s="234"/>
      <c r="O1" s="234"/>
      <c r="P1" s="234"/>
      <c r="Q1" s="234"/>
      <c r="R1" s="234"/>
      <c r="S1" s="234"/>
      <c r="T1" s="234"/>
      <c r="U1" s="234"/>
      <c r="V1" s="234"/>
      <c r="W1" s="234"/>
      <c r="X1" s="234"/>
      <c r="Y1" s="234"/>
    </row>
    <row r="2" spans="1:26" ht="20.25" customHeight="1" thickBot="1" x14ac:dyDescent="0.25">
      <c r="Y2" s="53" t="s">
        <v>110</v>
      </c>
    </row>
    <row r="3" spans="1:26" ht="19.5" customHeight="1" x14ac:dyDescent="0.2">
      <c r="A3" s="49"/>
      <c r="B3" s="232" t="s">
        <v>111</v>
      </c>
      <c r="C3" s="250"/>
      <c r="D3" s="217" t="s">
        <v>12</v>
      </c>
      <c r="E3" s="218"/>
      <c r="F3" s="218"/>
      <c r="G3" s="218"/>
      <c r="H3" s="218"/>
      <c r="I3" s="218"/>
      <c r="J3" s="218"/>
      <c r="K3" s="218"/>
      <c r="L3" s="218"/>
      <c r="M3" s="218"/>
      <c r="N3" s="218"/>
      <c r="O3" s="218"/>
      <c r="P3" s="218"/>
      <c r="Q3" s="218"/>
      <c r="R3" s="218"/>
      <c r="S3" s="218"/>
      <c r="T3" s="218"/>
      <c r="U3" s="218"/>
      <c r="V3" s="218"/>
      <c r="W3" s="218"/>
      <c r="X3" s="218"/>
      <c r="Y3" s="218"/>
    </row>
    <row r="4" spans="1:26" ht="19.5" customHeight="1" x14ac:dyDescent="0.2">
      <c r="A4" s="32"/>
      <c r="B4" s="251"/>
      <c r="C4" s="252"/>
      <c r="D4" s="211" t="s">
        <v>23</v>
      </c>
      <c r="E4" s="212"/>
      <c r="F4" s="212"/>
      <c r="G4" s="212"/>
      <c r="H4" s="212"/>
      <c r="I4" s="212"/>
      <c r="J4" s="212"/>
      <c r="K4" s="216"/>
      <c r="L4" s="255" t="s">
        <v>11</v>
      </c>
      <c r="M4" s="256"/>
      <c r="N4" s="255" t="s">
        <v>24</v>
      </c>
      <c r="O4" s="256"/>
      <c r="P4" s="255" t="s">
        <v>25</v>
      </c>
      <c r="Q4" s="256"/>
      <c r="R4" s="245" t="s">
        <v>125</v>
      </c>
      <c r="S4" s="253"/>
      <c r="T4" s="245" t="s">
        <v>126</v>
      </c>
      <c r="U4" s="253"/>
      <c r="V4" s="245" t="s">
        <v>127</v>
      </c>
      <c r="W4" s="253"/>
      <c r="X4" s="245" t="s">
        <v>128</v>
      </c>
      <c r="Y4" s="246"/>
    </row>
    <row r="5" spans="1:26" ht="36" customHeight="1" x14ac:dyDescent="0.2">
      <c r="A5" s="40"/>
      <c r="B5" s="227"/>
      <c r="C5" s="215"/>
      <c r="D5" s="211" t="s">
        <v>1</v>
      </c>
      <c r="E5" s="216"/>
      <c r="F5" s="237" t="s">
        <v>103</v>
      </c>
      <c r="G5" s="244"/>
      <c r="H5" s="237" t="s">
        <v>104</v>
      </c>
      <c r="I5" s="244"/>
      <c r="J5" s="237" t="s">
        <v>10</v>
      </c>
      <c r="K5" s="244"/>
      <c r="L5" s="214"/>
      <c r="M5" s="215"/>
      <c r="N5" s="214"/>
      <c r="O5" s="215"/>
      <c r="P5" s="214"/>
      <c r="Q5" s="215"/>
      <c r="R5" s="247"/>
      <c r="S5" s="254"/>
      <c r="T5" s="247"/>
      <c r="U5" s="254"/>
      <c r="V5" s="247"/>
      <c r="W5" s="254"/>
      <c r="X5" s="247"/>
      <c r="Y5" s="248"/>
    </row>
    <row r="6" spans="1:26" ht="30" customHeight="1" x14ac:dyDescent="0.25">
      <c r="A6" s="66" t="s">
        <v>34</v>
      </c>
      <c r="B6" s="50">
        <f>SUM(B7:B25)</f>
        <v>172529</v>
      </c>
      <c r="C6" s="127"/>
      <c r="D6" s="50">
        <f>SUM(D7:D25)</f>
        <v>59691</v>
      </c>
      <c r="E6" s="9"/>
      <c r="F6" s="50">
        <f>SUM(F7:F25)</f>
        <v>3554</v>
      </c>
      <c r="G6" s="50"/>
      <c r="H6" s="50">
        <f>SUM(H7:H25)</f>
        <v>2600</v>
      </c>
      <c r="I6" s="9">
        <v>53405</v>
      </c>
      <c r="J6" s="50">
        <f>SUM(J7:J25)</f>
        <v>53537</v>
      </c>
      <c r="K6" s="51"/>
      <c r="L6" s="50">
        <f>SUM(L7:L25)</f>
        <v>18122</v>
      </c>
      <c r="M6" s="60"/>
      <c r="N6" s="50">
        <f>SUM(N7:N25)</f>
        <v>78257</v>
      </c>
      <c r="O6" s="60"/>
      <c r="P6" s="50">
        <f>SUM(P7:P25)</f>
        <v>4647</v>
      </c>
      <c r="Q6" s="60"/>
      <c r="R6" s="50">
        <f>SUM(R7:R25)</f>
        <v>546</v>
      </c>
      <c r="S6" s="51"/>
      <c r="T6" s="50">
        <f>SUM(T7:T25)</f>
        <v>3544</v>
      </c>
      <c r="U6" s="60"/>
      <c r="V6" s="50">
        <f>SUM(V7:V25)</f>
        <v>1117</v>
      </c>
      <c r="W6" s="60"/>
      <c r="X6" s="50">
        <f>SUM(X7:X25)</f>
        <v>6605</v>
      </c>
      <c r="Y6" s="55"/>
      <c r="Z6" s="43"/>
    </row>
    <row r="7" spans="1:26" ht="33.75" customHeight="1" x14ac:dyDescent="0.2">
      <c r="A7" s="35" t="s">
        <v>89</v>
      </c>
      <c r="B7" s="45">
        <f>SUM(D7,L7:X7)</f>
        <v>411</v>
      </c>
      <c r="C7" s="46"/>
      <c r="D7" s="45">
        <f>SUM(F7:J7)</f>
        <v>125</v>
      </c>
      <c r="E7" s="52"/>
      <c r="F7" s="128">
        <v>2</v>
      </c>
      <c r="G7" s="45"/>
      <c r="H7" s="128">
        <v>8</v>
      </c>
      <c r="I7" s="52"/>
      <c r="J7" s="128">
        <v>115</v>
      </c>
      <c r="K7" s="46"/>
      <c r="L7" s="128">
        <v>21</v>
      </c>
      <c r="M7" s="46"/>
      <c r="N7" s="128">
        <v>154</v>
      </c>
      <c r="O7" s="46"/>
      <c r="P7" s="128">
        <v>35</v>
      </c>
      <c r="Q7" s="46"/>
      <c r="R7" s="128" t="s">
        <v>69</v>
      </c>
      <c r="S7" s="46"/>
      <c r="T7" s="128">
        <v>14</v>
      </c>
      <c r="U7" s="46"/>
      <c r="V7" s="130">
        <v>4</v>
      </c>
      <c r="W7" s="46"/>
      <c r="X7" s="130">
        <v>58</v>
      </c>
    </row>
    <row r="8" spans="1:26" ht="16.5" customHeight="1" x14ac:dyDescent="0.2">
      <c r="A8" s="32" t="s">
        <v>3</v>
      </c>
      <c r="B8" s="22">
        <f t="shared" ref="B8:B25" si="0">SUM(D8,L8:X8)</f>
        <v>267</v>
      </c>
      <c r="C8" s="44"/>
      <c r="D8" s="22">
        <f>SUM(F8:J8)</f>
        <v>178</v>
      </c>
      <c r="E8" s="14"/>
      <c r="F8" s="129">
        <v>4</v>
      </c>
      <c r="G8" s="22"/>
      <c r="H8" s="129">
        <v>9</v>
      </c>
      <c r="I8" s="14"/>
      <c r="J8" s="129">
        <v>165</v>
      </c>
      <c r="K8" s="44"/>
      <c r="L8" s="129">
        <v>18</v>
      </c>
      <c r="M8" s="44"/>
      <c r="N8" s="129">
        <v>60</v>
      </c>
      <c r="O8" s="44"/>
      <c r="P8" s="129">
        <v>4</v>
      </c>
      <c r="Q8" s="44"/>
      <c r="R8" s="129">
        <v>2</v>
      </c>
      <c r="S8" s="44"/>
      <c r="T8" s="129">
        <v>3</v>
      </c>
      <c r="U8" s="44"/>
      <c r="V8" s="126" t="s">
        <v>69</v>
      </c>
      <c r="W8" s="44"/>
      <c r="X8" s="126">
        <v>2</v>
      </c>
    </row>
    <row r="9" spans="1:26" ht="16.5" customHeight="1" x14ac:dyDescent="0.2">
      <c r="A9" s="32" t="s">
        <v>4</v>
      </c>
      <c r="B9" s="22">
        <f t="shared" si="0"/>
        <v>13011</v>
      </c>
      <c r="C9" s="44"/>
      <c r="D9" s="22">
        <f t="shared" ref="D9:D20" si="1">SUM(F9:J9)</f>
        <v>3197</v>
      </c>
      <c r="E9" s="14"/>
      <c r="F9" s="129">
        <v>60</v>
      </c>
      <c r="G9" s="22"/>
      <c r="H9" s="129">
        <v>222</v>
      </c>
      <c r="I9" s="14"/>
      <c r="J9" s="129">
        <v>2915</v>
      </c>
      <c r="K9" s="44"/>
      <c r="L9" s="129">
        <v>659</v>
      </c>
      <c r="M9" s="44"/>
      <c r="N9" s="129">
        <v>6597</v>
      </c>
      <c r="O9" s="44"/>
      <c r="P9" s="129">
        <v>714</v>
      </c>
      <c r="Q9" s="44"/>
      <c r="R9" s="129">
        <v>85</v>
      </c>
      <c r="S9" s="44"/>
      <c r="T9" s="129">
        <v>596</v>
      </c>
      <c r="U9" s="44"/>
      <c r="V9" s="126">
        <v>258</v>
      </c>
      <c r="W9" s="44"/>
      <c r="X9" s="126">
        <v>905</v>
      </c>
    </row>
    <row r="10" spans="1:26" ht="42" customHeight="1" x14ac:dyDescent="0.2">
      <c r="A10" s="35" t="s">
        <v>70</v>
      </c>
      <c r="B10" s="45">
        <f t="shared" si="0"/>
        <v>1009</v>
      </c>
      <c r="C10" s="46"/>
      <c r="D10" s="45">
        <f t="shared" si="1"/>
        <v>460</v>
      </c>
      <c r="E10" s="52"/>
      <c r="F10" s="128">
        <v>5</v>
      </c>
      <c r="G10" s="45"/>
      <c r="H10" s="128">
        <v>36</v>
      </c>
      <c r="I10" s="52"/>
      <c r="J10" s="128">
        <v>419</v>
      </c>
      <c r="K10" s="46"/>
      <c r="L10" s="128">
        <v>113</v>
      </c>
      <c r="M10" s="46"/>
      <c r="N10" s="128">
        <v>368</v>
      </c>
      <c r="O10" s="46"/>
      <c r="P10" s="128">
        <v>24</v>
      </c>
      <c r="Q10" s="46"/>
      <c r="R10" s="128">
        <v>1</v>
      </c>
      <c r="S10" s="46"/>
      <c r="T10" s="128">
        <v>9</v>
      </c>
      <c r="U10" s="46"/>
      <c r="V10" s="130">
        <v>3</v>
      </c>
      <c r="W10" s="46"/>
      <c r="X10" s="130">
        <v>31</v>
      </c>
    </row>
    <row r="11" spans="1:26" ht="63" customHeight="1" x14ac:dyDescent="0.2">
      <c r="A11" s="35" t="s">
        <v>71</v>
      </c>
      <c r="B11" s="45">
        <f t="shared" si="0"/>
        <v>513</v>
      </c>
      <c r="C11" s="46"/>
      <c r="D11" s="45">
        <f t="shared" si="1"/>
        <v>121</v>
      </c>
      <c r="E11" s="52"/>
      <c r="F11" s="128" t="s">
        <v>69</v>
      </c>
      <c r="G11" s="45"/>
      <c r="H11" s="128">
        <v>13</v>
      </c>
      <c r="I11" s="52"/>
      <c r="J11" s="128">
        <v>108</v>
      </c>
      <c r="K11" s="46"/>
      <c r="L11" s="128">
        <v>39</v>
      </c>
      <c r="M11" s="46"/>
      <c r="N11" s="128">
        <v>261</v>
      </c>
      <c r="O11" s="46"/>
      <c r="P11" s="128">
        <v>25</v>
      </c>
      <c r="Q11" s="46"/>
      <c r="R11" s="128" t="s">
        <v>69</v>
      </c>
      <c r="S11" s="46"/>
      <c r="T11" s="128">
        <v>15</v>
      </c>
      <c r="U11" s="46"/>
      <c r="V11" s="130">
        <v>6</v>
      </c>
      <c r="W11" s="46"/>
      <c r="X11" s="130">
        <v>46</v>
      </c>
    </row>
    <row r="12" spans="1:26" ht="16.5" customHeight="1" x14ac:dyDescent="0.2">
      <c r="A12" s="32" t="s">
        <v>5</v>
      </c>
      <c r="B12" s="22">
        <f t="shared" si="0"/>
        <v>2230</v>
      </c>
      <c r="C12" s="44"/>
      <c r="D12" s="22">
        <f t="shared" si="1"/>
        <v>635</v>
      </c>
      <c r="E12" s="14"/>
      <c r="F12" s="129">
        <v>1</v>
      </c>
      <c r="G12" s="22"/>
      <c r="H12" s="129">
        <v>12</v>
      </c>
      <c r="I12" s="14"/>
      <c r="J12" s="129">
        <v>622</v>
      </c>
      <c r="K12" s="44"/>
      <c r="L12" s="129">
        <v>286</v>
      </c>
      <c r="M12" s="44"/>
      <c r="N12" s="129">
        <v>1103</v>
      </c>
      <c r="O12" s="44"/>
      <c r="P12" s="129">
        <v>45</v>
      </c>
      <c r="Q12" s="44"/>
      <c r="R12" s="129">
        <v>4</v>
      </c>
      <c r="S12" s="44"/>
      <c r="T12" s="129">
        <v>54</v>
      </c>
      <c r="U12" s="44"/>
      <c r="V12" s="126">
        <v>26</v>
      </c>
      <c r="W12" s="44"/>
      <c r="X12" s="126">
        <v>77</v>
      </c>
    </row>
    <row r="13" spans="1:26" ht="52.5" customHeight="1" x14ac:dyDescent="0.2">
      <c r="A13" s="35" t="s">
        <v>72</v>
      </c>
      <c r="B13" s="45">
        <f t="shared" si="0"/>
        <v>33260</v>
      </c>
      <c r="C13" s="46"/>
      <c r="D13" s="45">
        <f t="shared" si="1"/>
        <v>6378</v>
      </c>
      <c r="E13" s="52"/>
      <c r="F13" s="128">
        <v>23</v>
      </c>
      <c r="G13" s="45"/>
      <c r="H13" s="128">
        <v>169</v>
      </c>
      <c r="I13" s="52"/>
      <c r="J13" s="128">
        <v>6186</v>
      </c>
      <c r="K13" s="46"/>
      <c r="L13" s="128">
        <v>1814</v>
      </c>
      <c r="M13" s="46"/>
      <c r="N13" s="128">
        <v>22529</v>
      </c>
      <c r="O13" s="46"/>
      <c r="P13" s="128">
        <v>424</v>
      </c>
      <c r="Q13" s="46"/>
      <c r="R13" s="128">
        <v>151</v>
      </c>
      <c r="S13" s="46"/>
      <c r="T13" s="128">
        <v>1131</v>
      </c>
      <c r="U13" s="46"/>
      <c r="V13" s="130">
        <v>88</v>
      </c>
      <c r="W13" s="46"/>
      <c r="X13" s="130">
        <v>745</v>
      </c>
    </row>
    <row r="14" spans="1:26" ht="16.5" customHeight="1" x14ac:dyDescent="0.2">
      <c r="A14" s="35" t="s">
        <v>91</v>
      </c>
      <c r="B14" s="22">
        <f t="shared" si="0"/>
        <v>5048</v>
      </c>
      <c r="C14" s="44"/>
      <c r="D14" s="22">
        <f t="shared" si="1"/>
        <v>1116</v>
      </c>
      <c r="E14" s="14"/>
      <c r="F14" s="129">
        <v>7</v>
      </c>
      <c r="G14" s="22"/>
      <c r="H14" s="129">
        <v>33</v>
      </c>
      <c r="I14" s="14"/>
      <c r="J14" s="129">
        <v>1076</v>
      </c>
      <c r="K14" s="44"/>
      <c r="L14" s="129">
        <v>584</v>
      </c>
      <c r="M14" s="44"/>
      <c r="N14" s="129">
        <v>3054</v>
      </c>
      <c r="O14" s="44"/>
      <c r="P14" s="129">
        <v>93</v>
      </c>
      <c r="Q14" s="44"/>
      <c r="R14" s="129">
        <v>7</v>
      </c>
      <c r="S14" s="44"/>
      <c r="T14" s="129">
        <v>49</v>
      </c>
      <c r="U14" s="44"/>
      <c r="V14" s="126">
        <v>18</v>
      </c>
      <c r="W14" s="44"/>
      <c r="X14" s="126">
        <v>127</v>
      </c>
    </row>
    <row r="15" spans="1:26" ht="42" customHeight="1" x14ac:dyDescent="0.2">
      <c r="A15" s="35" t="s">
        <v>78</v>
      </c>
      <c r="B15" s="45">
        <f t="shared" si="0"/>
        <v>4817</v>
      </c>
      <c r="C15" s="46"/>
      <c r="D15" s="45">
        <f t="shared" si="1"/>
        <v>355</v>
      </c>
      <c r="E15" s="52"/>
      <c r="F15" s="128" t="s">
        <v>69</v>
      </c>
      <c r="G15" s="45"/>
      <c r="H15" s="128">
        <v>11</v>
      </c>
      <c r="I15" s="52"/>
      <c r="J15" s="128">
        <v>344</v>
      </c>
      <c r="K15" s="46"/>
      <c r="L15" s="128">
        <v>174</v>
      </c>
      <c r="M15" s="46"/>
      <c r="N15" s="128">
        <v>3144</v>
      </c>
      <c r="O15" s="46"/>
      <c r="P15" s="128">
        <v>210</v>
      </c>
      <c r="Q15" s="46"/>
      <c r="R15" s="128">
        <v>57</v>
      </c>
      <c r="S15" s="46"/>
      <c r="T15" s="128">
        <v>232</v>
      </c>
      <c r="U15" s="46"/>
      <c r="V15" s="130">
        <v>206</v>
      </c>
      <c r="W15" s="46"/>
      <c r="X15" s="130">
        <v>439</v>
      </c>
    </row>
    <row r="16" spans="1:26" ht="28.5" customHeight="1" x14ac:dyDescent="0.2">
      <c r="A16" s="47" t="s">
        <v>73</v>
      </c>
      <c r="B16" s="45">
        <f t="shared" si="0"/>
        <v>8040</v>
      </c>
      <c r="C16" s="46"/>
      <c r="D16" s="45">
        <f t="shared" si="1"/>
        <v>4297</v>
      </c>
      <c r="E16" s="52"/>
      <c r="F16" s="128">
        <v>40</v>
      </c>
      <c r="G16" s="45"/>
      <c r="H16" s="128">
        <v>261</v>
      </c>
      <c r="I16" s="52"/>
      <c r="J16" s="128">
        <v>3996</v>
      </c>
      <c r="K16" s="46"/>
      <c r="L16" s="128">
        <v>705</v>
      </c>
      <c r="M16" s="46"/>
      <c r="N16" s="128">
        <v>2933</v>
      </c>
      <c r="O16" s="46"/>
      <c r="P16" s="128">
        <v>34</v>
      </c>
      <c r="Q16" s="46"/>
      <c r="R16" s="128">
        <v>7</v>
      </c>
      <c r="S16" s="46"/>
      <c r="T16" s="128">
        <v>29</v>
      </c>
      <c r="U16" s="46"/>
      <c r="V16" s="130">
        <v>8</v>
      </c>
      <c r="W16" s="46"/>
      <c r="X16" s="130">
        <v>27</v>
      </c>
    </row>
    <row r="17" spans="1:24" ht="28.5" customHeight="1" x14ac:dyDescent="0.2">
      <c r="A17" s="35" t="s">
        <v>77</v>
      </c>
      <c r="B17" s="45">
        <f t="shared" si="0"/>
        <v>13140</v>
      </c>
      <c r="C17" s="46"/>
      <c r="D17" s="45">
        <f t="shared" si="1"/>
        <v>5913</v>
      </c>
      <c r="E17" s="52"/>
      <c r="F17" s="128">
        <v>11</v>
      </c>
      <c r="G17" s="45"/>
      <c r="H17" s="128">
        <v>296</v>
      </c>
      <c r="I17" s="52"/>
      <c r="J17" s="128">
        <v>5606</v>
      </c>
      <c r="K17" s="46"/>
      <c r="L17" s="128">
        <v>1525</v>
      </c>
      <c r="M17" s="46"/>
      <c r="N17" s="128">
        <v>5563</v>
      </c>
      <c r="O17" s="46"/>
      <c r="P17" s="128">
        <v>92</v>
      </c>
      <c r="Q17" s="46"/>
      <c r="R17" s="128">
        <v>1</v>
      </c>
      <c r="S17" s="46"/>
      <c r="T17" s="128">
        <v>21</v>
      </c>
      <c r="U17" s="46"/>
      <c r="V17" s="130">
        <v>7</v>
      </c>
      <c r="W17" s="46"/>
      <c r="X17" s="130">
        <v>18</v>
      </c>
    </row>
    <row r="18" spans="1:24" ht="28.5" customHeight="1" x14ac:dyDescent="0.2">
      <c r="A18" s="35" t="s">
        <v>74</v>
      </c>
      <c r="B18" s="45">
        <f t="shared" si="0"/>
        <v>1560</v>
      </c>
      <c r="C18" s="46"/>
      <c r="D18" s="45">
        <f t="shared" si="1"/>
        <v>337</v>
      </c>
      <c r="E18" s="52"/>
      <c r="F18" s="128" t="s">
        <v>69</v>
      </c>
      <c r="G18" s="45"/>
      <c r="H18" s="128">
        <v>5</v>
      </c>
      <c r="I18" s="52"/>
      <c r="J18" s="128">
        <v>332</v>
      </c>
      <c r="K18" s="46"/>
      <c r="L18" s="128">
        <v>163</v>
      </c>
      <c r="M18" s="46"/>
      <c r="N18" s="128">
        <v>727</v>
      </c>
      <c r="O18" s="46"/>
      <c r="P18" s="128">
        <v>35</v>
      </c>
      <c r="Q18" s="46"/>
      <c r="R18" s="128">
        <v>10</v>
      </c>
      <c r="S18" s="46"/>
      <c r="T18" s="128">
        <v>69</v>
      </c>
      <c r="U18" s="46"/>
      <c r="V18" s="130">
        <v>31</v>
      </c>
      <c r="W18" s="46"/>
      <c r="X18" s="130">
        <v>188</v>
      </c>
    </row>
    <row r="19" spans="1:24" ht="28.5" customHeight="1" x14ac:dyDescent="0.2">
      <c r="A19" s="35" t="s">
        <v>75</v>
      </c>
      <c r="B19" s="45">
        <f t="shared" si="0"/>
        <v>12016</v>
      </c>
      <c r="C19" s="46"/>
      <c r="D19" s="45">
        <f t="shared" si="1"/>
        <v>6933</v>
      </c>
      <c r="E19" s="52"/>
      <c r="F19" s="128">
        <v>710</v>
      </c>
      <c r="G19" s="45"/>
      <c r="H19" s="128">
        <v>257</v>
      </c>
      <c r="I19" s="52"/>
      <c r="J19" s="128">
        <v>5966</v>
      </c>
      <c r="K19" s="46"/>
      <c r="L19" s="128">
        <v>867</v>
      </c>
      <c r="M19" s="46"/>
      <c r="N19" s="128">
        <v>3920</v>
      </c>
      <c r="O19" s="46"/>
      <c r="P19" s="128">
        <v>122</v>
      </c>
      <c r="Q19" s="46"/>
      <c r="R19" s="128">
        <v>22</v>
      </c>
      <c r="S19" s="46"/>
      <c r="T19" s="128">
        <v>46</v>
      </c>
      <c r="U19" s="46"/>
      <c r="V19" s="130">
        <v>3</v>
      </c>
      <c r="W19" s="46"/>
      <c r="X19" s="130">
        <v>103</v>
      </c>
    </row>
    <row r="20" spans="1:24" ht="42" customHeight="1" x14ac:dyDescent="0.2">
      <c r="A20" s="35" t="s">
        <v>76</v>
      </c>
      <c r="B20" s="45">
        <f t="shared" si="0"/>
        <v>8490</v>
      </c>
      <c r="C20" s="46"/>
      <c r="D20" s="45">
        <f t="shared" si="1"/>
        <v>1157</v>
      </c>
      <c r="E20" s="52"/>
      <c r="F20" s="128">
        <v>6</v>
      </c>
      <c r="G20" s="45"/>
      <c r="H20" s="128">
        <v>33</v>
      </c>
      <c r="I20" s="52"/>
      <c r="J20" s="128">
        <v>1118</v>
      </c>
      <c r="K20" s="46"/>
      <c r="L20" s="128">
        <v>458</v>
      </c>
      <c r="M20" s="46"/>
      <c r="N20" s="128">
        <v>4507</v>
      </c>
      <c r="O20" s="46"/>
      <c r="P20" s="128">
        <v>428</v>
      </c>
      <c r="Q20" s="46"/>
      <c r="R20" s="128">
        <v>14</v>
      </c>
      <c r="S20" s="46"/>
      <c r="T20" s="128">
        <v>239</v>
      </c>
      <c r="U20" s="46"/>
      <c r="V20" s="130">
        <v>45</v>
      </c>
      <c r="W20" s="46"/>
      <c r="X20" s="130">
        <v>1642</v>
      </c>
    </row>
    <row r="21" spans="1:24" ht="42" customHeight="1" x14ac:dyDescent="0.2">
      <c r="A21" s="35" t="s">
        <v>7</v>
      </c>
      <c r="B21" s="45">
        <f t="shared" si="0"/>
        <v>18335</v>
      </c>
      <c r="C21" s="46"/>
      <c r="D21" s="45">
        <f>SUM(F21:J21)</f>
        <v>9388</v>
      </c>
      <c r="E21" s="45"/>
      <c r="F21" s="128">
        <v>144</v>
      </c>
      <c r="G21" s="45"/>
      <c r="H21" s="128">
        <v>425</v>
      </c>
      <c r="I21" s="45"/>
      <c r="J21" s="128">
        <v>8819</v>
      </c>
      <c r="K21" s="46"/>
      <c r="L21" s="128">
        <v>1543</v>
      </c>
      <c r="M21" s="46"/>
      <c r="N21" s="128">
        <v>6721</v>
      </c>
      <c r="O21" s="46"/>
      <c r="P21" s="128">
        <v>226</v>
      </c>
      <c r="Q21" s="46"/>
      <c r="R21" s="128">
        <v>43</v>
      </c>
      <c r="S21" s="46"/>
      <c r="T21" s="128">
        <v>203</v>
      </c>
      <c r="U21" s="46"/>
      <c r="V21" s="130">
        <v>42</v>
      </c>
      <c r="W21" s="46"/>
      <c r="X21" s="130">
        <v>169</v>
      </c>
    </row>
    <row r="22" spans="1:24" ht="16.5" customHeight="1" x14ac:dyDescent="0.2">
      <c r="A22" s="32" t="s">
        <v>6</v>
      </c>
      <c r="B22" s="22">
        <f t="shared" si="0"/>
        <v>21917</v>
      </c>
      <c r="C22" s="44"/>
      <c r="D22" s="22">
        <f>SUM(F22:J22)</f>
        <v>11313</v>
      </c>
      <c r="E22" s="22"/>
      <c r="F22" s="129">
        <v>1762</v>
      </c>
      <c r="G22" s="22"/>
      <c r="H22" s="129">
        <v>301</v>
      </c>
      <c r="I22" s="22"/>
      <c r="J22" s="129">
        <v>9250</v>
      </c>
      <c r="K22" s="44"/>
      <c r="L22" s="129">
        <v>5148</v>
      </c>
      <c r="M22" s="44"/>
      <c r="N22" s="129">
        <v>3207</v>
      </c>
      <c r="O22" s="44"/>
      <c r="P22" s="129">
        <v>574</v>
      </c>
      <c r="Q22" s="44"/>
      <c r="R22" s="129">
        <v>60</v>
      </c>
      <c r="S22" s="44"/>
      <c r="T22" s="129">
        <v>397</v>
      </c>
      <c r="U22" s="44"/>
      <c r="V22" s="126">
        <v>106</v>
      </c>
      <c r="W22" s="44"/>
      <c r="X22" s="126">
        <v>1112</v>
      </c>
    </row>
    <row r="23" spans="1:24" ht="28.5" customHeight="1" x14ac:dyDescent="0.2">
      <c r="A23" s="35" t="s">
        <v>79</v>
      </c>
      <c r="B23" s="45">
        <f t="shared" si="0"/>
        <v>21012</v>
      </c>
      <c r="C23" s="46"/>
      <c r="D23" s="45">
        <f>SUM(F23:J23)</f>
        <v>5215</v>
      </c>
      <c r="E23" s="45"/>
      <c r="F23" s="128">
        <v>710</v>
      </c>
      <c r="G23" s="45"/>
      <c r="H23" s="128">
        <v>363</v>
      </c>
      <c r="I23" s="45"/>
      <c r="J23" s="128">
        <v>4142</v>
      </c>
      <c r="K23" s="46"/>
      <c r="L23" s="128">
        <v>3553</v>
      </c>
      <c r="M23" s="46"/>
      <c r="N23" s="128">
        <v>9646</v>
      </c>
      <c r="O23" s="46"/>
      <c r="P23" s="128">
        <v>1295</v>
      </c>
      <c r="Q23" s="46"/>
      <c r="R23" s="128">
        <v>59</v>
      </c>
      <c r="S23" s="46"/>
      <c r="T23" s="128">
        <v>299</v>
      </c>
      <c r="U23" s="46"/>
      <c r="V23" s="130">
        <v>214</v>
      </c>
      <c r="W23" s="46"/>
      <c r="X23" s="130">
        <v>731</v>
      </c>
    </row>
    <row r="24" spans="1:24" ht="28.5" customHeight="1" x14ac:dyDescent="0.2">
      <c r="A24" s="35" t="s">
        <v>81</v>
      </c>
      <c r="B24" s="45">
        <f t="shared" si="0"/>
        <v>4212</v>
      </c>
      <c r="C24" s="46"/>
      <c r="D24" s="45">
        <f>SUM(F24:J24)</f>
        <v>1382</v>
      </c>
      <c r="E24" s="45"/>
      <c r="F24" s="128">
        <v>59</v>
      </c>
      <c r="G24" s="45"/>
      <c r="H24" s="128">
        <v>86</v>
      </c>
      <c r="I24" s="45"/>
      <c r="J24" s="128">
        <v>1237</v>
      </c>
      <c r="K24" s="46"/>
      <c r="L24" s="128">
        <v>238</v>
      </c>
      <c r="M24" s="46"/>
      <c r="N24" s="128">
        <v>2227</v>
      </c>
      <c r="O24" s="46"/>
      <c r="P24" s="128">
        <v>194</v>
      </c>
      <c r="Q24" s="46"/>
      <c r="R24" s="128">
        <v>9</v>
      </c>
      <c r="S24" s="46"/>
      <c r="T24" s="128">
        <v>61</v>
      </c>
      <c r="U24" s="46"/>
      <c r="V24" s="130">
        <v>13</v>
      </c>
      <c r="W24" s="46"/>
      <c r="X24" s="130">
        <v>88</v>
      </c>
    </row>
    <row r="25" spans="1:24" ht="28.5" customHeight="1" x14ac:dyDescent="0.2">
      <c r="A25" s="35" t="s">
        <v>80</v>
      </c>
      <c r="B25" s="45">
        <f t="shared" si="0"/>
        <v>3241</v>
      </c>
      <c r="C25" s="46"/>
      <c r="D25" s="45">
        <f>SUM(F25:J25)</f>
        <v>1191</v>
      </c>
      <c r="E25" s="45"/>
      <c r="F25" s="128">
        <v>10</v>
      </c>
      <c r="G25" s="45"/>
      <c r="H25" s="128">
        <v>60</v>
      </c>
      <c r="I25" s="45"/>
      <c r="J25" s="128">
        <v>1121</v>
      </c>
      <c r="K25" s="46"/>
      <c r="L25" s="128">
        <v>214</v>
      </c>
      <c r="M25" s="46"/>
      <c r="N25" s="128">
        <v>1536</v>
      </c>
      <c r="O25" s="46"/>
      <c r="P25" s="128">
        <v>73</v>
      </c>
      <c r="Q25" s="46"/>
      <c r="R25" s="128">
        <v>14</v>
      </c>
      <c r="S25" s="46"/>
      <c r="T25" s="128">
        <v>77</v>
      </c>
      <c r="U25" s="46"/>
      <c r="V25" s="130">
        <v>39</v>
      </c>
      <c r="W25" s="46"/>
      <c r="X25" s="130">
        <v>97</v>
      </c>
    </row>
    <row r="26" spans="1:24" ht="24.75" customHeight="1" x14ac:dyDescent="0.2">
      <c r="A26" s="233" t="s">
        <v>112</v>
      </c>
      <c r="B26" s="249"/>
      <c r="C26" s="249"/>
      <c r="D26" s="249"/>
      <c r="F26" s="43"/>
      <c r="G26" s="43"/>
      <c r="H26" s="43"/>
      <c r="I26" s="43"/>
      <c r="J26" s="43"/>
      <c r="K26" s="43"/>
      <c r="L26" s="43"/>
      <c r="M26" s="43"/>
      <c r="N26" s="43"/>
      <c r="O26" s="43"/>
      <c r="P26" s="43"/>
      <c r="Q26" s="43"/>
      <c r="R26" s="43"/>
      <c r="S26" s="43"/>
      <c r="T26" s="43"/>
      <c r="U26" s="43"/>
      <c r="V26" s="43"/>
      <c r="W26" s="43"/>
      <c r="X26" s="43"/>
    </row>
  </sheetData>
  <mergeCells count="16">
    <mergeCell ref="R4:S5"/>
    <mergeCell ref="T4:U5"/>
    <mergeCell ref="A26:D26"/>
    <mergeCell ref="A1:Y1"/>
    <mergeCell ref="B3:C5"/>
    <mergeCell ref="D4:K4"/>
    <mergeCell ref="D5:E5"/>
    <mergeCell ref="F5:G5"/>
    <mergeCell ref="H5:I5"/>
    <mergeCell ref="J5:K5"/>
    <mergeCell ref="D3:Y3"/>
    <mergeCell ref="N4:O5"/>
    <mergeCell ref="V4:W5"/>
    <mergeCell ref="X4:Y5"/>
    <mergeCell ref="L4:M5"/>
    <mergeCell ref="P4:Q5"/>
  </mergeCells>
  <phoneticPr fontId="1" type="noConversion"/>
  <printOptions horizontalCentered="1"/>
  <pageMargins left="0.59055118110236227" right="0.59055118110236227" top="0.98425196850393704" bottom="0.59055118110236227" header="0.51181102362204722" footer="0.51181102362204722"/>
  <pageSetup paperSize="9" scale="85" orientation="portrait" r:id="rId1"/>
  <headerFooter alignWithMargins="0">
    <oddFooter>&amp;L &amp;R&amp;9 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workbookViewId="0">
      <pane ySplit="4" topLeftCell="A5" activePane="bottomLeft" state="frozen"/>
      <selection pane="bottomLeft" activeCell="V40" sqref="V40"/>
    </sheetView>
  </sheetViews>
  <sheetFormatPr defaultColWidth="9.33203125" defaultRowHeight="12.75" x14ac:dyDescent="0.2"/>
  <cols>
    <col min="1" max="1" width="20.83203125" style="1" customWidth="1"/>
    <col min="2" max="2" width="7.6640625" style="67" customWidth="1"/>
    <col min="3" max="3" width="0.6640625" style="1" customWidth="1"/>
    <col min="4" max="4" width="8.83203125" style="1" customWidth="1"/>
    <col min="5" max="5" width="0.6640625" style="1" customWidth="1"/>
    <col min="6" max="6" width="7.1640625" style="1" customWidth="1"/>
    <col min="7" max="9" width="7.5" style="1" customWidth="1"/>
    <col min="10" max="10" width="7.6640625" style="1" customWidth="1"/>
    <col min="11" max="15" width="7.5" style="1" customWidth="1"/>
    <col min="16" max="16" width="6.5" style="1" customWidth="1"/>
    <col min="17" max="16384" width="9.33203125" style="1"/>
  </cols>
  <sheetData>
    <row r="1" spans="1:16" ht="15" x14ac:dyDescent="0.25">
      <c r="A1" s="234" t="s">
        <v>140</v>
      </c>
      <c r="B1" s="234"/>
      <c r="C1" s="234"/>
      <c r="D1" s="234"/>
      <c r="E1" s="234"/>
      <c r="F1" s="234"/>
      <c r="G1" s="234"/>
      <c r="H1" s="234"/>
      <c r="I1" s="234"/>
      <c r="J1" s="234"/>
      <c r="K1" s="234"/>
      <c r="L1" s="234"/>
      <c r="M1" s="234"/>
      <c r="N1" s="234"/>
      <c r="O1" s="234"/>
      <c r="P1" s="234"/>
    </row>
    <row r="2" spans="1:16" ht="20.25" customHeight="1" thickBot="1" x14ac:dyDescent="0.25">
      <c r="P2" s="53" t="s">
        <v>110</v>
      </c>
    </row>
    <row r="3" spans="1:16" ht="18.75" customHeight="1" x14ac:dyDescent="0.2">
      <c r="A3" s="3"/>
      <c r="B3" s="68"/>
      <c r="C3" s="49"/>
      <c r="D3" s="231" t="s">
        <v>111</v>
      </c>
      <c r="E3" s="250"/>
      <c r="F3" s="217" t="s">
        <v>130</v>
      </c>
      <c r="G3" s="218"/>
      <c r="H3" s="218"/>
      <c r="I3" s="218"/>
      <c r="J3" s="218"/>
      <c r="K3" s="218"/>
      <c r="L3" s="218"/>
      <c r="M3" s="218"/>
      <c r="N3" s="218"/>
      <c r="O3" s="218"/>
      <c r="P3" s="218"/>
    </row>
    <row r="4" spans="1:16" ht="31.5" customHeight="1" x14ac:dyDescent="0.2">
      <c r="A4" s="4"/>
      <c r="B4" s="69"/>
      <c r="C4" s="40"/>
      <c r="D4" s="214"/>
      <c r="E4" s="215"/>
      <c r="F4" s="125" t="s">
        <v>52</v>
      </c>
      <c r="G4" s="120" t="s">
        <v>13</v>
      </c>
      <c r="H4" s="120" t="s">
        <v>14</v>
      </c>
      <c r="I4" s="120" t="s">
        <v>15</v>
      </c>
      <c r="J4" s="120" t="s">
        <v>16</v>
      </c>
      <c r="K4" s="120" t="s">
        <v>17</v>
      </c>
      <c r="L4" s="120" t="s">
        <v>18</v>
      </c>
      <c r="M4" s="120" t="s">
        <v>19</v>
      </c>
      <c r="N4" s="120" t="s">
        <v>20</v>
      </c>
      <c r="O4" s="120" t="s">
        <v>21</v>
      </c>
      <c r="P4" s="125" t="s">
        <v>22</v>
      </c>
    </row>
    <row r="5" spans="1:16" ht="25.5" customHeight="1" x14ac:dyDescent="0.2">
      <c r="A5" s="55" t="s">
        <v>34</v>
      </c>
      <c r="B5" s="185" t="s">
        <v>1</v>
      </c>
      <c r="C5" s="100"/>
      <c r="D5" s="50">
        <f>SUM(D7,D9,D11,D13,D15,D17,D19,D21,D23,D25,D27,D29,D31,D33,D35,D37,D39,D41,D43)</f>
        <v>342042</v>
      </c>
      <c r="E5" s="71"/>
      <c r="F5" s="50">
        <f t="shared" ref="F5:P5" si="0">SUM(F7,F9,F11,F13,F15,F17,F19,F21,F23,F25,F27,F29,F31,F33,F35,F37,F39,F41,F43)</f>
        <v>294</v>
      </c>
      <c r="G5" s="50">
        <f t="shared" si="0"/>
        <v>13979</v>
      </c>
      <c r="H5" s="50">
        <f t="shared" si="0"/>
        <v>37207</v>
      </c>
      <c r="I5" s="50">
        <f t="shared" si="0"/>
        <v>52635</v>
      </c>
      <c r="J5" s="50">
        <f t="shared" si="0"/>
        <v>55548</v>
      </c>
      <c r="K5" s="50">
        <f t="shared" si="0"/>
        <v>49953</v>
      </c>
      <c r="L5" s="50">
        <f t="shared" si="0"/>
        <v>43601</v>
      </c>
      <c r="M5" s="50">
        <f t="shared" si="0"/>
        <v>39926</v>
      </c>
      <c r="N5" s="50">
        <f t="shared" si="0"/>
        <v>31955</v>
      </c>
      <c r="O5" s="50">
        <f t="shared" si="0"/>
        <v>15249</v>
      </c>
      <c r="P5" s="50">
        <f t="shared" si="0"/>
        <v>1695</v>
      </c>
    </row>
    <row r="6" spans="1:16" ht="21" customHeight="1" x14ac:dyDescent="0.2">
      <c r="A6" s="55"/>
      <c r="B6" s="186" t="s">
        <v>2</v>
      </c>
      <c r="C6" s="187"/>
      <c r="D6" s="188">
        <f>SUM(D8,D10,D12,D14,D16,D18,D20,D22,D24,D26,D28,D30,D32,D34,D36,D38,D40,D42,D44)</f>
        <v>172529</v>
      </c>
      <c r="E6" s="189"/>
      <c r="F6" s="188">
        <f t="shared" ref="F6:P6" si="1">SUM(F8,F10,F12,F14,F16,F18,F20,F22,F24,F26,F28,F30,F32,F34,F36,F38,F40,F42,F44)</f>
        <v>109</v>
      </c>
      <c r="G6" s="188">
        <f t="shared" si="1"/>
        <v>5763</v>
      </c>
      <c r="H6" s="188">
        <f t="shared" si="1"/>
        <v>18324</v>
      </c>
      <c r="I6" s="188">
        <f t="shared" si="1"/>
        <v>26364</v>
      </c>
      <c r="J6" s="188">
        <f t="shared" si="1"/>
        <v>27885</v>
      </c>
      <c r="K6" s="188">
        <f t="shared" si="1"/>
        <v>25427</v>
      </c>
      <c r="L6" s="188">
        <f t="shared" si="1"/>
        <v>23095</v>
      </c>
      <c r="M6" s="188">
        <f t="shared" si="1"/>
        <v>21664</v>
      </c>
      <c r="N6" s="188">
        <f t="shared" si="1"/>
        <v>16547</v>
      </c>
      <c r="O6" s="188">
        <f t="shared" si="1"/>
        <v>6793</v>
      </c>
      <c r="P6" s="188">
        <f t="shared" si="1"/>
        <v>558</v>
      </c>
    </row>
    <row r="7" spans="1:16" ht="14.25" customHeight="1" x14ac:dyDescent="0.2">
      <c r="A7" s="257" t="s">
        <v>89</v>
      </c>
      <c r="B7" s="70" t="s">
        <v>1</v>
      </c>
      <c r="C7" s="32"/>
      <c r="D7" s="43">
        <f t="shared" ref="D7:D44" si="2">SUM(F7:P7)</f>
        <v>957</v>
      </c>
      <c r="E7" s="54"/>
      <c r="F7" s="22">
        <v>2</v>
      </c>
      <c r="G7" s="22">
        <v>37</v>
      </c>
      <c r="H7" s="22">
        <v>78</v>
      </c>
      <c r="I7" s="22">
        <v>92</v>
      </c>
      <c r="J7" s="22">
        <v>151</v>
      </c>
      <c r="K7" s="22">
        <v>142</v>
      </c>
      <c r="L7" s="22">
        <v>136</v>
      </c>
      <c r="M7" s="22">
        <v>164</v>
      </c>
      <c r="N7" s="22">
        <v>106</v>
      </c>
      <c r="O7" s="22">
        <v>46</v>
      </c>
      <c r="P7" s="22">
        <v>3</v>
      </c>
    </row>
    <row r="8" spans="1:16" ht="14.25" customHeight="1" x14ac:dyDescent="0.2">
      <c r="A8" s="257"/>
      <c r="B8" s="72" t="s">
        <v>2</v>
      </c>
      <c r="C8" s="73"/>
      <c r="D8" s="76">
        <f t="shared" si="2"/>
        <v>411</v>
      </c>
      <c r="E8" s="75"/>
      <c r="F8" s="74" t="s">
        <v>69</v>
      </c>
      <c r="G8" s="74">
        <v>7</v>
      </c>
      <c r="H8" s="74">
        <v>25</v>
      </c>
      <c r="I8" s="74">
        <v>35</v>
      </c>
      <c r="J8" s="74">
        <v>67</v>
      </c>
      <c r="K8" s="74">
        <v>69</v>
      </c>
      <c r="L8" s="74">
        <v>57</v>
      </c>
      <c r="M8" s="74">
        <v>85</v>
      </c>
      <c r="N8" s="74">
        <v>51</v>
      </c>
      <c r="O8" s="74">
        <v>14</v>
      </c>
      <c r="P8" s="74">
        <v>1</v>
      </c>
    </row>
    <row r="9" spans="1:16" ht="12.75" customHeight="1" x14ac:dyDescent="0.2">
      <c r="A9" s="257" t="s">
        <v>3</v>
      </c>
      <c r="B9" s="70" t="s">
        <v>1</v>
      </c>
      <c r="C9" s="32"/>
      <c r="D9" s="43">
        <f t="shared" si="2"/>
        <v>974</v>
      </c>
      <c r="E9" s="54"/>
      <c r="F9" s="22" t="s">
        <v>69</v>
      </c>
      <c r="G9" s="22">
        <v>8</v>
      </c>
      <c r="H9" s="22">
        <v>83</v>
      </c>
      <c r="I9" s="22">
        <v>130</v>
      </c>
      <c r="J9" s="22">
        <v>154</v>
      </c>
      <c r="K9" s="22">
        <v>137</v>
      </c>
      <c r="L9" s="22">
        <v>138</v>
      </c>
      <c r="M9" s="22">
        <v>145</v>
      </c>
      <c r="N9" s="22">
        <v>144</v>
      </c>
      <c r="O9" s="22">
        <v>28</v>
      </c>
      <c r="P9" s="22">
        <v>7</v>
      </c>
    </row>
    <row r="10" spans="1:16" ht="11.25" customHeight="1" x14ac:dyDescent="0.2">
      <c r="A10" s="257"/>
      <c r="B10" s="72" t="s">
        <v>2</v>
      </c>
      <c r="C10" s="73"/>
      <c r="D10" s="76">
        <f t="shared" si="2"/>
        <v>267</v>
      </c>
      <c r="E10" s="75"/>
      <c r="F10" s="74" t="s">
        <v>69</v>
      </c>
      <c r="G10" s="74" t="s">
        <v>69</v>
      </c>
      <c r="H10" s="74">
        <v>25</v>
      </c>
      <c r="I10" s="74">
        <v>37</v>
      </c>
      <c r="J10" s="74">
        <v>41</v>
      </c>
      <c r="K10" s="74">
        <v>44</v>
      </c>
      <c r="L10" s="74">
        <v>39</v>
      </c>
      <c r="M10" s="74">
        <v>40</v>
      </c>
      <c r="N10" s="74">
        <v>37</v>
      </c>
      <c r="O10" s="74">
        <v>4</v>
      </c>
      <c r="P10" s="74" t="s">
        <v>69</v>
      </c>
    </row>
    <row r="11" spans="1:16" ht="13.5" customHeight="1" x14ac:dyDescent="0.2">
      <c r="A11" s="257" t="s">
        <v>4</v>
      </c>
      <c r="B11" s="70" t="s">
        <v>1</v>
      </c>
      <c r="C11" s="32"/>
      <c r="D11" s="43">
        <f t="shared" si="2"/>
        <v>36586</v>
      </c>
      <c r="E11" s="54"/>
      <c r="F11" s="22">
        <v>35</v>
      </c>
      <c r="G11" s="22">
        <v>1651</v>
      </c>
      <c r="H11" s="22">
        <v>3799</v>
      </c>
      <c r="I11" s="22">
        <v>5322</v>
      </c>
      <c r="J11" s="22">
        <v>5490</v>
      </c>
      <c r="K11" s="22">
        <v>5055</v>
      </c>
      <c r="L11" s="22">
        <v>4502</v>
      </c>
      <c r="M11" s="22">
        <v>4943</v>
      </c>
      <c r="N11" s="22">
        <v>4064</v>
      </c>
      <c r="O11" s="22">
        <v>1604</v>
      </c>
      <c r="P11" s="22">
        <v>121</v>
      </c>
    </row>
    <row r="12" spans="1:16" ht="13.5" customHeight="1" x14ac:dyDescent="0.2">
      <c r="A12" s="257"/>
      <c r="B12" s="72" t="s">
        <v>2</v>
      </c>
      <c r="C12" s="73"/>
      <c r="D12" s="76">
        <f t="shared" si="2"/>
        <v>13011</v>
      </c>
      <c r="E12" s="75"/>
      <c r="F12" s="74">
        <v>9</v>
      </c>
      <c r="G12" s="74">
        <v>384</v>
      </c>
      <c r="H12" s="74">
        <v>1161</v>
      </c>
      <c r="I12" s="74">
        <v>1735</v>
      </c>
      <c r="J12" s="74">
        <v>2000</v>
      </c>
      <c r="K12" s="74">
        <v>1920</v>
      </c>
      <c r="L12" s="74">
        <v>1903</v>
      </c>
      <c r="M12" s="74">
        <v>2090</v>
      </c>
      <c r="N12" s="74">
        <v>1429</v>
      </c>
      <c r="O12" s="74">
        <v>358</v>
      </c>
      <c r="P12" s="74">
        <v>22</v>
      </c>
    </row>
    <row r="13" spans="1:16" ht="21" customHeight="1" x14ac:dyDescent="0.2">
      <c r="A13" s="257" t="s">
        <v>70</v>
      </c>
      <c r="B13" s="70" t="s">
        <v>1</v>
      </c>
      <c r="C13" s="32"/>
      <c r="D13" s="43">
        <f t="shared" si="2"/>
        <v>3202</v>
      </c>
      <c r="E13" s="54"/>
      <c r="F13" s="22" t="s">
        <v>69</v>
      </c>
      <c r="G13" s="22">
        <v>28</v>
      </c>
      <c r="H13" s="22">
        <v>242</v>
      </c>
      <c r="I13" s="22">
        <v>413</v>
      </c>
      <c r="J13" s="22">
        <v>455</v>
      </c>
      <c r="K13" s="22">
        <v>409</v>
      </c>
      <c r="L13" s="22">
        <v>458</v>
      </c>
      <c r="M13" s="22">
        <v>480</v>
      </c>
      <c r="N13" s="22">
        <v>500</v>
      </c>
      <c r="O13" s="22">
        <v>215</v>
      </c>
      <c r="P13" s="22">
        <v>2</v>
      </c>
    </row>
    <row r="14" spans="1:16" ht="21" customHeight="1" x14ac:dyDescent="0.2">
      <c r="A14" s="257"/>
      <c r="B14" s="72" t="s">
        <v>2</v>
      </c>
      <c r="C14" s="73"/>
      <c r="D14" s="76">
        <f t="shared" si="2"/>
        <v>1009</v>
      </c>
      <c r="E14" s="75"/>
      <c r="F14" s="74" t="s">
        <v>69</v>
      </c>
      <c r="G14" s="74">
        <v>7</v>
      </c>
      <c r="H14" s="74">
        <v>89</v>
      </c>
      <c r="I14" s="74">
        <v>161</v>
      </c>
      <c r="J14" s="74">
        <v>151</v>
      </c>
      <c r="K14" s="74">
        <v>136</v>
      </c>
      <c r="L14" s="74">
        <v>128</v>
      </c>
      <c r="M14" s="74">
        <v>161</v>
      </c>
      <c r="N14" s="74">
        <v>135</v>
      </c>
      <c r="O14" s="74">
        <v>41</v>
      </c>
      <c r="P14" s="74" t="s">
        <v>69</v>
      </c>
    </row>
    <row r="15" spans="1:16" ht="38.25" customHeight="1" x14ac:dyDescent="0.2">
      <c r="A15" s="257" t="s">
        <v>71</v>
      </c>
      <c r="B15" s="70" t="s">
        <v>1</v>
      </c>
      <c r="C15" s="32"/>
      <c r="D15" s="43">
        <f t="shared" si="2"/>
        <v>3573</v>
      </c>
      <c r="E15" s="54"/>
      <c r="F15" s="22">
        <v>2</v>
      </c>
      <c r="G15" s="22">
        <v>112</v>
      </c>
      <c r="H15" s="22">
        <v>241</v>
      </c>
      <c r="I15" s="22">
        <v>406</v>
      </c>
      <c r="J15" s="22">
        <v>516</v>
      </c>
      <c r="K15" s="22">
        <v>575</v>
      </c>
      <c r="L15" s="22">
        <v>583</v>
      </c>
      <c r="M15" s="22">
        <v>529</v>
      </c>
      <c r="N15" s="22">
        <v>420</v>
      </c>
      <c r="O15" s="22">
        <v>182</v>
      </c>
      <c r="P15" s="22">
        <v>7</v>
      </c>
    </row>
    <row r="16" spans="1:16" ht="40.5" customHeight="1" x14ac:dyDescent="0.2">
      <c r="A16" s="257"/>
      <c r="B16" s="72" t="s">
        <v>2</v>
      </c>
      <c r="C16" s="73"/>
      <c r="D16" s="76">
        <f t="shared" si="2"/>
        <v>513</v>
      </c>
      <c r="E16" s="75"/>
      <c r="F16" s="74" t="s">
        <v>69</v>
      </c>
      <c r="G16" s="74">
        <v>8</v>
      </c>
      <c r="H16" s="74">
        <v>30</v>
      </c>
      <c r="I16" s="74">
        <v>56</v>
      </c>
      <c r="J16" s="74">
        <v>71</v>
      </c>
      <c r="K16" s="74">
        <v>75</v>
      </c>
      <c r="L16" s="74">
        <v>90</v>
      </c>
      <c r="M16" s="74">
        <v>86</v>
      </c>
      <c r="N16" s="74">
        <v>77</v>
      </c>
      <c r="O16" s="74">
        <v>20</v>
      </c>
      <c r="P16" s="74" t="s">
        <v>69</v>
      </c>
    </row>
    <row r="17" spans="1:16" ht="12" customHeight="1" x14ac:dyDescent="0.2">
      <c r="A17" s="257" t="s">
        <v>5</v>
      </c>
      <c r="B17" s="70" t="s">
        <v>1</v>
      </c>
      <c r="C17" s="32"/>
      <c r="D17" s="43">
        <f t="shared" si="2"/>
        <v>17979</v>
      </c>
      <c r="E17" s="54"/>
      <c r="F17" s="22">
        <v>15</v>
      </c>
      <c r="G17" s="22">
        <v>852</v>
      </c>
      <c r="H17" s="22">
        <v>1636</v>
      </c>
      <c r="I17" s="22">
        <v>2620</v>
      </c>
      <c r="J17" s="22">
        <v>2755</v>
      </c>
      <c r="K17" s="22">
        <v>2452</v>
      </c>
      <c r="L17" s="22">
        <v>2271</v>
      </c>
      <c r="M17" s="22">
        <v>2314</v>
      </c>
      <c r="N17" s="22">
        <v>2070</v>
      </c>
      <c r="O17" s="22">
        <v>918</v>
      </c>
      <c r="P17" s="22">
        <v>76</v>
      </c>
    </row>
    <row r="18" spans="1:16" ht="11.25" customHeight="1" x14ac:dyDescent="0.2">
      <c r="A18" s="257"/>
      <c r="B18" s="72" t="s">
        <v>2</v>
      </c>
      <c r="C18" s="73"/>
      <c r="D18" s="76">
        <f t="shared" si="2"/>
        <v>2230</v>
      </c>
      <c r="E18" s="75"/>
      <c r="F18" s="74" t="s">
        <v>69</v>
      </c>
      <c r="G18" s="74">
        <v>43</v>
      </c>
      <c r="H18" s="74">
        <v>148</v>
      </c>
      <c r="I18" s="74">
        <v>330</v>
      </c>
      <c r="J18" s="74">
        <v>374</v>
      </c>
      <c r="K18" s="74">
        <v>322</v>
      </c>
      <c r="L18" s="74">
        <v>281</v>
      </c>
      <c r="M18" s="74">
        <v>359</v>
      </c>
      <c r="N18" s="74">
        <v>278</v>
      </c>
      <c r="O18" s="74">
        <v>86</v>
      </c>
      <c r="P18" s="74">
        <v>9</v>
      </c>
    </row>
    <row r="19" spans="1:16" ht="24" customHeight="1" x14ac:dyDescent="0.2">
      <c r="A19" s="257" t="s">
        <v>72</v>
      </c>
      <c r="B19" s="70" t="s">
        <v>1</v>
      </c>
      <c r="C19" s="32"/>
      <c r="D19" s="43">
        <f t="shared" si="2"/>
        <v>61851</v>
      </c>
      <c r="E19" s="54"/>
      <c r="F19" s="22">
        <v>123</v>
      </c>
      <c r="G19" s="22">
        <v>3897</v>
      </c>
      <c r="H19" s="22">
        <v>8197</v>
      </c>
      <c r="I19" s="22">
        <v>11031</v>
      </c>
      <c r="J19" s="22">
        <v>11560</v>
      </c>
      <c r="K19" s="22">
        <v>9189</v>
      </c>
      <c r="L19" s="22">
        <v>7216</v>
      </c>
      <c r="M19" s="22">
        <v>5369</v>
      </c>
      <c r="N19" s="22">
        <v>3693</v>
      </c>
      <c r="O19" s="22">
        <v>1349</v>
      </c>
      <c r="P19" s="22">
        <v>227</v>
      </c>
    </row>
    <row r="20" spans="1:16" ht="24" customHeight="1" x14ac:dyDescent="0.2">
      <c r="A20" s="257"/>
      <c r="B20" s="72" t="s">
        <v>2</v>
      </c>
      <c r="C20" s="73"/>
      <c r="D20" s="76">
        <f t="shared" si="2"/>
        <v>33260</v>
      </c>
      <c r="E20" s="75"/>
      <c r="F20" s="74">
        <v>60</v>
      </c>
      <c r="G20" s="74">
        <v>2026</v>
      </c>
      <c r="H20" s="74">
        <v>4694</v>
      </c>
      <c r="I20" s="74">
        <v>6117</v>
      </c>
      <c r="J20" s="74">
        <v>6076</v>
      </c>
      <c r="K20" s="74">
        <v>4842</v>
      </c>
      <c r="L20" s="74">
        <v>4010</v>
      </c>
      <c r="M20" s="74">
        <v>2968</v>
      </c>
      <c r="N20" s="74">
        <v>1948</v>
      </c>
      <c r="O20" s="74">
        <v>455</v>
      </c>
      <c r="P20" s="74">
        <v>64</v>
      </c>
    </row>
    <row r="21" spans="1:16" ht="18" customHeight="1" x14ac:dyDescent="0.2">
      <c r="A21" s="257" t="s">
        <v>91</v>
      </c>
      <c r="B21" s="70" t="s">
        <v>1</v>
      </c>
      <c r="C21" s="32"/>
      <c r="D21" s="43">
        <f t="shared" si="2"/>
        <v>17177</v>
      </c>
      <c r="E21" s="54"/>
      <c r="F21" s="22">
        <v>7</v>
      </c>
      <c r="G21" s="22">
        <v>461</v>
      </c>
      <c r="H21" s="22">
        <v>1079</v>
      </c>
      <c r="I21" s="22">
        <v>1891</v>
      </c>
      <c r="J21" s="22">
        <v>2453</v>
      </c>
      <c r="K21" s="22">
        <v>2904</v>
      </c>
      <c r="L21" s="22">
        <v>2848</v>
      </c>
      <c r="M21" s="22">
        <v>2703</v>
      </c>
      <c r="N21" s="22">
        <v>2073</v>
      </c>
      <c r="O21" s="22">
        <v>732</v>
      </c>
      <c r="P21" s="22">
        <v>26</v>
      </c>
    </row>
    <row r="22" spans="1:16" ht="12.75" customHeight="1" x14ac:dyDescent="0.2">
      <c r="A22" s="257"/>
      <c r="B22" s="72" t="s">
        <v>2</v>
      </c>
      <c r="C22" s="73"/>
      <c r="D22" s="76">
        <f t="shared" si="2"/>
        <v>5048</v>
      </c>
      <c r="E22" s="75"/>
      <c r="F22" s="74" t="s">
        <v>69</v>
      </c>
      <c r="G22" s="74">
        <v>89</v>
      </c>
      <c r="H22" s="74">
        <v>297</v>
      </c>
      <c r="I22" s="74">
        <v>518</v>
      </c>
      <c r="J22" s="74">
        <v>738</v>
      </c>
      <c r="K22" s="74">
        <v>987</v>
      </c>
      <c r="L22" s="74">
        <v>880</v>
      </c>
      <c r="M22" s="74">
        <v>871</v>
      </c>
      <c r="N22" s="74">
        <v>547</v>
      </c>
      <c r="O22" s="74">
        <v>117</v>
      </c>
      <c r="P22" s="74">
        <v>4</v>
      </c>
    </row>
    <row r="23" spans="1:16" ht="20.25" customHeight="1" x14ac:dyDescent="0.2">
      <c r="A23" s="257" t="s">
        <v>78</v>
      </c>
      <c r="B23" s="70" t="s">
        <v>1</v>
      </c>
      <c r="C23" s="32"/>
      <c r="D23" s="43">
        <f t="shared" si="2"/>
        <v>9470</v>
      </c>
      <c r="E23" s="54"/>
      <c r="F23" s="22">
        <v>20</v>
      </c>
      <c r="G23" s="22">
        <v>1170</v>
      </c>
      <c r="H23" s="22">
        <v>1679</v>
      </c>
      <c r="I23" s="22">
        <v>1434</v>
      </c>
      <c r="J23" s="22">
        <v>1235</v>
      </c>
      <c r="K23" s="22">
        <v>1036</v>
      </c>
      <c r="L23" s="22">
        <v>993</v>
      </c>
      <c r="M23" s="22">
        <v>920</v>
      </c>
      <c r="N23" s="22">
        <v>671</v>
      </c>
      <c r="O23" s="22">
        <v>294</v>
      </c>
      <c r="P23" s="22">
        <v>18</v>
      </c>
    </row>
    <row r="24" spans="1:16" ht="20.25" customHeight="1" x14ac:dyDescent="0.2">
      <c r="A24" s="257"/>
      <c r="B24" s="72" t="s">
        <v>2</v>
      </c>
      <c r="C24" s="73"/>
      <c r="D24" s="76">
        <f t="shared" si="2"/>
        <v>4817</v>
      </c>
      <c r="E24" s="75"/>
      <c r="F24" s="74">
        <v>11</v>
      </c>
      <c r="G24" s="74">
        <v>542</v>
      </c>
      <c r="H24" s="74">
        <v>739</v>
      </c>
      <c r="I24" s="74">
        <v>613</v>
      </c>
      <c r="J24" s="74">
        <v>551</v>
      </c>
      <c r="K24" s="74">
        <v>537</v>
      </c>
      <c r="L24" s="74">
        <v>643</v>
      </c>
      <c r="M24" s="74">
        <v>615</v>
      </c>
      <c r="N24" s="74">
        <v>417</v>
      </c>
      <c r="O24" s="74">
        <v>142</v>
      </c>
      <c r="P24" s="74">
        <v>7</v>
      </c>
    </row>
    <row r="25" spans="1:16" ht="12.75" customHeight="1" x14ac:dyDescent="0.2">
      <c r="A25" s="257" t="s">
        <v>73</v>
      </c>
      <c r="B25" s="70" t="s">
        <v>1</v>
      </c>
      <c r="C25" s="32"/>
      <c r="D25" s="43">
        <f t="shared" si="2"/>
        <v>20317</v>
      </c>
      <c r="E25" s="54"/>
      <c r="F25" s="22">
        <v>19</v>
      </c>
      <c r="G25" s="22">
        <v>466</v>
      </c>
      <c r="H25" s="22">
        <v>2713</v>
      </c>
      <c r="I25" s="22">
        <v>3991</v>
      </c>
      <c r="J25" s="22">
        <v>4055</v>
      </c>
      <c r="K25" s="22">
        <v>3621</v>
      </c>
      <c r="L25" s="22">
        <v>2391</v>
      </c>
      <c r="M25" s="22">
        <v>1606</v>
      </c>
      <c r="N25" s="22">
        <v>979</v>
      </c>
      <c r="O25" s="22">
        <v>425</v>
      </c>
      <c r="P25" s="22">
        <v>51</v>
      </c>
    </row>
    <row r="26" spans="1:16" ht="12.75" customHeight="1" x14ac:dyDescent="0.2">
      <c r="A26" s="257"/>
      <c r="B26" s="72" t="s">
        <v>2</v>
      </c>
      <c r="C26" s="73"/>
      <c r="D26" s="76">
        <f t="shared" si="2"/>
        <v>8040</v>
      </c>
      <c r="E26" s="75"/>
      <c r="F26" s="74">
        <v>7</v>
      </c>
      <c r="G26" s="74">
        <v>143</v>
      </c>
      <c r="H26" s="74">
        <v>1048</v>
      </c>
      <c r="I26" s="74">
        <v>1515</v>
      </c>
      <c r="J26" s="74">
        <v>1584</v>
      </c>
      <c r="K26" s="74">
        <v>1453</v>
      </c>
      <c r="L26" s="74">
        <v>1016</v>
      </c>
      <c r="M26" s="74">
        <v>697</v>
      </c>
      <c r="N26" s="74">
        <v>426</v>
      </c>
      <c r="O26" s="74">
        <v>143</v>
      </c>
      <c r="P26" s="74">
        <v>8</v>
      </c>
    </row>
    <row r="27" spans="1:16" ht="30.75" customHeight="1" x14ac:dyDescent="0.2">
      <c r="A27" s="257" t="s">
        <v>77</v>
      </c>
      <c r="B27" s="70" t="s">
        <v>1</v>
      </c>
      <c r="C27" s="32"/>
      <c r="D27" s="43">
        <f t="shared" si="2"/>
        <v>19486</v>
      </c>
      <c r="E27" s="54"/>
      <c r="F27" s="22">
        <v>2</v>
      </c>
      <c r="G27" s="22">
        <v>256</v>
      </c>
      <c r="H27" s="22">
        <v>1831</v>
      </c>
      <c r="I27" s="22">
        <v>3854</v>
      </c>
      <c r="J27" s="22">
        <v>4000</v>
      </c>
      <c r="K27" s="22">
        <v>3489</v>
      </c>
      <c r="L27" s="22">
        <v>2285</v>
      </c>
      <c r="M27" s="22">
        <v>1744</v>
      </c>
      <c r="N27" s="22">
        <v>1472</v>
      </c>
      <c r="O27" s="22">
        <v>505</v>
      </c>
      <c r="P27" s="22">
        <v>48</v>
      </c>
    </row>
    <row r="28" spans="1:16" ht="25.5" customHeight="1" x14ac:dyDescent="0.2">
      <c r="A28" s="257"/>
      <c r="B28" s="72" t="s">
        <v>2</v>
      </c>
      <c r="C28" s="73"/>
      <c r="D28" s="76">
        <f t="shared" si="2"/>
        <v>13140</v>
      </c>
      <c r="E28" s="75"/>
      <c r="F28" s="74">
        <v>1</v>
      </c>
      <c r="G28" s="74">
        <v>145</v>
      </c>
      <c r="H28" s="74">
        <v>1180</v>
      </c>
      <c r="I28" s="74">
        <v>2567</v>
      </c>
      <c r="J28" s="74">
        <v>2641</v>
      </c>
      <c r="K28" s="74">
        <v>2431</v>
      </c>
      <c r="L28" s="74">
        <v>1595</v>
      </c>
      <c r="M28" s="74">
        <v>1200</v>
      </c>
      <c r="N28" s="74">
        <v>1074</v>
      </c>
      <c r="O28" s="74">
        <v>285</v>
      </c>
      <c r="P28" s="74">
        <v>21</v>
      </c>
    </row>
    <row r="29" spans="1:16" ht="12.75" customHeight="1" x14ac:dyDescent="0.2">
      <c r="A29" s="257" t="s">
        <v>74</v>
      </c>
      <c r="B29" s="70" t="s">
        <v>1</v>
      </c>
      <c r="C29" s="32"/>
      <c r="D29" s="43">
        <f t="shared" si="2"/>
        <v>3421</v>
      </c>
      <c r="E29" s="54"/>
      <c r="F29" s="22">
        <v>1</v>
      </c>
      <c r="G29" s="22">
        <v>169</v>
      </c>
      <c r="H29" s="22">
        <v>378</v>
      </c>
      <c r="I29" s="22">
        <v>472</v>
      </c>
      <c r="J29" s="22">
        <v>505</v>
      </c>
      <c r="K29" s="22">
        <v>460</v>
      </c>
      <c r="L29" s="22">
        <v>474</v>
      </c>
      <c r="M29" s="22">
        <v>452</v>
      </c>
      <c r="N29" s="22">
        <v>341</v>
      </c>
      <c r="O29" s="22">
        <v>154</v>
      </c>
      <c r="P29" s="22">
        <v>15</v>
      </c>
    </row>
    <row r="30" spans="1:16" ht="12.75" customHeight="1" x14ac:dyDescent="0.2">
      <c r="A30" s="257"/>
      <c r="B30" s="72" t="s">
        <v>2</v>
      </c>
      <c r="C30" s="73"/>
      <c r="D30" s="76">
        <f t="shared" si="2"/>
        <v>1560</v>
      </c>
      <c r="E30" s="75"/>
      <c r="F30" s="74" t="s">
        <v>69</v>
      </c>
      <c r="G30" s="74">
        <v>43</v>
      </c>
      <c r="H30" s="74">
        <v>160</v>
      </c>
      <c r="I30" s="74">
        <v>217</v>
      </c>
      <c r="J30" s="74">
        <v>218</v>
      </c>
      <c r="K30" s="74">
        <v>226</v>
      </c>
      <c r="L30" s="74">
        <v>259</v>
      </c>
      <c r="M30" s="74">
        <v>232</v>
      </c>
      <c r="N30" s="74">
        <v>148</v>
      </c>
      <c r="O30" s="74">
        <v>53</v>
      </c>
      <c r="P30" s="74">
        <v>4</v>
      </c>
    </row>
    <row r="31" spans="1:16" ht="18" customHeight="1" x14ac:dyDescent="0.2">
      <c r="A31" s="257" t="s">
        <v>75</v>
      </c>
      <c r="B31" s="70" t="s">
        <v>1</v>
      </c>
      <c r="C31" s="32"/>
      <c r="D31" s="43">
        <f t="shared" si="2"/>
        <v>24317</v>
      </c>
      <c r="E31" s="54"/>
      <c r="F31" s="22">
        <v>13</v>
      </c>
      <c r="G31" s="22">
        <v>581</v>
      </c>
      <c r="H31" s="22">
        <v>3438</v>
      </c>
      <c r="I31" s="22">
        <v>4367</v>
      </c>
      <c r="J31" s="22">
        <v>4452</v>
      </c>
      <c r="K31" s="22">
        <v>3348</v>
      </c>
      <c r="L31" s="22">
        <v>2524</v>
      </c>
      <c r="M31" s="22">
        <v>2147</v>
      </c>
      <c r="N31" s="22">
        <v>1898</v>
      </c>
      <c r="O31" s="22">
        <v>1228</v>
      </c>
      <c r="P31" s="22">
        <v>321</v>
      </c>
    </row>
    <row r="32" spans="1:16" ht="12.75" customHeight="1" x14ac:dyDescent="0.2">
      <c r="A32" s="257"/>
      <c r="B32" s="72" t="s">
        <v>2</v>
      </c>
      <c r="C32" s="73"/>
      <c r="D32" s="76">
        <f t="shared" si="2"/>
        <v>12016</v>
      </c>
      <c r="E32" s="75"/>
      <c r="F32" s="74">
        <v>4</v>
      </c>
      <c r="G32" s="74">
        <v>226</v>
      </c>
      <c r="H32" s="74">
        <v>1814</v>
      </c>
      <c r="I32" s="74">
        <v>2228</v>
      </c>
      <c r="J32" s="74">
        <v>2253</v>
      </c>
      <c r="K32" s="74">
        <v>1650</v>
      </c>
      <c r="L32" s="74">
        <v>1340</v>
      </c>
      <c r="M32" s="74">
        <v>1106</v>
      </c>
      <c r="N32" s="74">
        <v>906</v>
      </c>
      <c r="O32" s="74">
        <v>424</v>
      </c>
      <c r="P32" s="74">
        <v>65</v>
      </c>
    </row>
    <row r="33" spans="1:17" ht="22.5" customHeight="1" x14ac:dyDescent="0.2">
      <c r="A33" s="257" t="s">
        <v>76</v>
      </c>
      <c r="B33" s="70" t="s">
        <v>1</v>
      </c>
      <c r="C33" s="32"/>
      <c r="D33" s="43">
        <f t="shared" si="2"/>
        <v>20288</v>
      </c>
      <c r="E33" s="54"/>
      <c r="F33" s="22">
        <v>39</v>
      </c>
      <c r="G33" s="22">
        <v>1935</v>
      </c>
      <c r="H33" s="22">
        <v>3199</v>
      </c>
      <c r="I33" s="22">
        <v>3213</v>
      </c>
      <c r="J33" s="22">
        <v>2994</v>
      </c>
      <c r="K33" s="22">
        <v>2372</v>
      </c>
      <c r="L33" s="22">
        <v>2251</v>
      </c>
      <c r="M33" s="22">
        <v>2128</v>
      </c>
      <c r="N33" s="22">
        <v>1547</v>
      </c>
      <c r="O33" s="22">
        <v>555</v>
      </c>
      <c r="P33" s="22">
        <v>55</v>
      </c>
    </row>
    <row r="34" spans="1:17" ht="18" customHeight="1" x14ac:dyDescent="0.2">
      <c r="A34" s="257"/>
      <c r="B34" s="72" t="s">
        <v>2</v>
      </c>
      <c r="C34" s="73"/>
      <c r="D34" s="76">
        <f t="shared" si="2"/>
        <v>8490</v>
      </c>
      <c r="E34" s="75"/>
      <c r="F34" s="74">
        <v>8</v>
      </c>
      <c r="G34" s="74">
        <v>543</v>
      </c>
      <c r="H34" s="74">
        <v>1221</v>
      </c>
      <c r="I34" s="74">
        <v>1302</v>
      </c>
      <c r="J34" s="74">
        <v>1213</v>
      </c>
      <c r="K34" s="74">
        <v>1124</v>
      </c>
      <c r="L34" s="74">
        <v>1198</v>
      </c>
      <c r="M34" s="74">
        <v>1084</v>
      </c>
      <c r="N34" s="74">
        <v>632</v>
      </c>
      <c r="O34" s="74">
        <v>150</v>
      </c>
      <c r="P34" s="74">
        <v>15</v>
      </c>
    </row>
    <row r="35" spans="1:17" ht="21.75" customHeight="1" x14ac:dyDescent="0.2">
      <c r="A35" s="259" t="s">
        <v>7</v>
      </c>
      <c r="B35" s="70" t="s">
        <v>1</v>
      </c>
      <c r="C35" s="32"/>
      <c r="D35" s="33">
        <f t="shared" si="2"/>
        <v>34058</v>
      </c>
      <c r="E35" s="64"/>
      <c r="F35" s="22">
        <v>1</v>
      </c>
      <c r="G35" s="22">
        <v>395</v>
      </c>
      <c r="H35" s="22">
        <v>2121</v>
      </c>
      <c r="I35" s="22">
        <v>3925</v>
      </c>
      <c r="J35" s="22">
        <v>5270</v>
      </c>
      <c r="K35" s="22">
        <v>5919</v>
      </c>
      <c r="L35" s="22">
        <v>5645</v>
      </c>
      <c r="M35" s="22">
        <v>4692</v>
      </c>
      <c r="N35" s="22">
        <v>3854</v>
      </c>
      <c r="O35" s="22">
        <v>2020</v>
      </c>
      <c r="P35" s="22">
        <v>216</v>
      </c>
      <c r="Q35" s="53"/>
    </row>
    <row r="36" spans="1:17" ht="18.75" customHeight="1" x14ac:dyDescent="0.2">
      <c r="A36" s="259"/>
      <c r="B36" s="72" t="s">
        <v>2</v>
      </c>
      <c r="C36" s="32"/>
      <c r="D36" s="76">
        <f t="shared" si="2"/>
        <v>18335</v>
      </c>
      <c r="E36" s="54"/>
      <c r="F36" s="74">
        <v>1</v>
      </c>
      <c r="G36" s="74">
        <v>110</v>
      </c>
      <c r="H36" s="74">
        <v>940</v>
      </c>
      <c r="I36" s="74">
        <v>2071</v>
      </c>
      <c r="J36" s="74">
        <v>3030</v>
      </c>
      <c r="K36" s="74">
        <v>3097</v>
      </c>
      <c r="L36" s="74">
        <v>2829</v>
      </c>
      <c r="M36" s="74">
        <v>2640</v>
      </c>
      <c r="N36" s="74">
        <v>2374</v>
      </c>
      <c r="O36" s="74">
        <v>1131</v>
      </c>
      <c r="P36" s="74">
        <v>112</v>
      </c>
      <c r="Q36" s="77"/>
    </row>
    <row r="37" spans="1:17" ht="12.75" customHeight="1" x14ac:dyDescent="0.2">
      <c r="A37" s="260" t="s">
        <v>6</v>
      </c>
      <c r="B37" s="70" t="s">
        <v>1</v>
      </c>
      <c r="C37" s="32"/>
      <c r="D37" s="76">
        <f t="shared" si="2"/>
        <v>28775</v>
      </c>
      <c r="E37" s="54"/>
      <c r="F37" s="22">
        <v>4</v>
      </c>
      <c r="G37" s="22">
        <v>292</v>
      </c>
      <c r="H37" s="22">
        <v>2372</v>
      </c>
      <c r="I37" s="22">
        <v>4017</v>
      </c>
      <c r="J37" s="22">
        <v>3964</v>
      </c>
      <c r="K37" s="22">
        <v>3897</v>
      </c>
      <c r="L37" s="22">
        <v>3866</v>
      </c>
      <c r="M37" s="22">
        <v>4268</v>
      </c>
      <c r="N37" s="22">
        <v>3498</v>
      </c>
      <c r="O37" s="22">
        <v>2315</v>
      </c>
      <c r="P37" s="22">
        <v>282</v>
      </c>
      <c r="Q37" s="53"/>
    </row>
    <row r="38" spans="1:17" ht="11.25" customHeight="1" x14ac:dyDescent="0.2">
      <c r="A38" s="260"/>
      <c r="B38" s="72" t="s">
        <v>2</v>
      </c>
      <c r="C38" s="32"/>
      <c r="D38" s="76">
        <f t="shared" si="2"/>
        <v>21917</v>
      </c>
      <c r="E38" s="54"/>
      <c r="F38" s="22">
        <v>2</v>
      </c>
      <c r="G38" s="22">
        <v>219</v>
      </c>
      <c r="H38" s="22">
        <v>1812</v>
      </c>
      <c r="I38" s="22">
        <v>3069</v>
      </c>
      <c r="J38" s="22">
        <v>2970</v>
      </c>
      <c r="K38" s="22">
        <v>3029</v>
      </c>
      <c r="L38" s="22">
        <v>3102</v>
      </c>
      <c r="M38" s="22">
        <v>3397</v>
      </c>
      <c r="N38" s="22">
        <v>2662</v>
      </c>
      <c r="O38" s="22">
        <v>1544</v>
      </c>
      <c r="P38" s="22">
        <v>111</v>
      </c>
      <c r="Q38" s="53"/>
    </row>
    <row r="39" spans="1:17" ht="16.5" customHeight="1" x14ac:dyDescent="0.2">
      <c r="A39" s="258" t="s">
        <v>79</v>
      </c>
      <c r="B39" s="70" t="s">
        <v>1</v>
      </c>
      <c r="C39" s="32"/>
      <c r="D39" s="33">
        <f t="shared" si="2"/>
        <v>26942</v>
      </c>
      <c r="E39" s="54"/>
      <c r="F39" s="22">
        <v>2</v>
      </c>
      <c r="G39" s="22">
        <v>1148</v>
      </c>
      <c r="H39" s="22">
        <v>2718</v>
      </c>
      <c r="I39" s="22">
        <v>3594</v>
      </c>
      <c r="J39" s="22">
        <v>3516</v>
      </c>
      <c r="K39" s="22">
        <v>3192</v>
      </c>
      <c r="L39" s="22">
        <v>3450</v>
      </c>
      <c r="M39" s="22">
        <v>3950</v>
      </c>
      <c r="N39" s="22">
        <v>3343</v>
      </c>
      <c r="O39" s="22">
        <v>1877</v>
      </c>
      <c r="P39" s="22">
        <v>152</v>
      </c>
      <c r="Q39" s="53"/>
    </row>
    <row r="40" spans="1:17" ht="19.5" customHeight="1" x14ac:dyDescent="0.2">
      <c r="A40" s="258"/>
      <c r="B40" s="72" t="s">
        <v>2</v>
      </c>
      <c r="C40" s="32"/>
      <c r="D40" s="76">
        <f t="shared" si="2"/>
        <v>21012</v>
      </c>
      <c r="E40" s="54"/>
      <c r="F40" s="74" t="s">
        <v>69</v>
      </c>
      <c r="G40" s="74">
        <v>829</v>
      </c>
      <c r="H40" s="74">
        <v>2017</v>
      </c>
      <c r="I40" s="74">
        <v>2697</v>
      </c>
      <c r="J40" s="74">
        <v>2756</v>
      </c>
      <c r="K40" s="74">
        <v>2506</v>
      </c>
      <c r="L40" s="74">
        <v>2832</v>
      </c>
      <c r="M40" s="74">
        <v>3188</v>
      </c>
      <c r="N40" s="74">
        <v>2690</v>
      </c>
      <c r="O40" s="74">
        <v>1415</v>
      </c>
      <c r="P40" s="74">
        <v>82</v>
      </c>
      <c r="Q40" s="53"/>
    </row>
    <row r="41" spans="1:17" ht="16.5" customHeight="1" x14ac:dyDescent="0.2">
      <c r="A41" s="258" t="s">
        <v>81</v>
      </c>
      <c r="B41" s="70" t="s">
        <v>1</v>
      </c>
      <c r="C41" s="32"/>
      <c r="D41" s="33">
        <f t="shared" si="2"/>
        <v>7225</v>
      </c>
      <c r="E41" s="54"/>
      <c r="F41" s="22">
        <v>3</v>
      </c>
      <c r="G41" s="22">
        <v>299</v>
      </c>
      <c r="H41" s="22">
        <v>725</v>
      </c>
      <c r="I41" s="22">
        <v>980</v>
      </c>
      <c r="J41" s="22">
        <v>1142</v>
      </c>
      <c r="K41" s="22">
        <v>1003</v>
      </c>
      <c r="L41" s="22">
        <v>907</v>
      </c>
      <c r="M41" s="22">
        <v>815</v>
      </c>
      <c r="N41" s="22">
        <v>763</v>
      </c>
      <c r="O41" s="22">
        <v>553</v>
      </c>
      <c r="P41" s="22">
        <v>35</v>
      </c>
      <c r="Q41" s="53"/>
    </row>
    <row r="42" spans="1:17" ht="12.75" customHeight="1" x14ac:dyDescent="0.2">
      <c r="A42" s="258"/>
      <c r="B42" s="72" t="s">
        <v>2</v>
      </c>
      <c r="C42" s="32"/>
      <c r="D42" s="76">
        <f t="shared" si="2"/>
        <v>4212</v>
      </c>
      <c r="E42" s="54"/>
      <c r="F42" s="22">
        <v>2</v>
      </c>
      <c r="G42" s="22">
        <v>239</v>
      </c>
      <c r="H42" s="22">
        <v>487</v>
      </c>
      <c r="I42" s="22">
        <v>572</v>
      </c>
      <c r="J42" s="22">
        <v>617</v>
      </c>
      <c r="K42" s="22">
        <v>542</v>
      </c>
      <c r="L42" s="22">
        <v>497</v>
      </c>
      <c r="M42" s="22">
        <v>504</v>
      </c>
      <c r="N42" s="22">
        <v>441</v>
      </c>
      <c r="O42" s="22">
        <v>294</v>
      </c>
      <c r="P42" s="22">
        <v>17</v>
      </c>
      <c r="Q42" s="53"/>
    </row>
    <row r="43" spans="1:17" ht="13.5" customHeight="1" x14ac:dyDescent="0.2">
      <c r="A43" s="258" t="s">
        <v>80</v>
      </c>
      <c r="B43" s="70" t="s">
        <v>1</v>
      </c>
      <c r="C43" s="32"/>
      <c r="D43" s="76">
        <f t="shared" si="2"/>
        <v>5444</v>
      </c>
      <c r="E43" s="54"/>
      <c r="F43" s="22">
        <v>6</v>
      </c>
      <c r="G43" s="22">
        <v>222</v>
      </c>
      <c r="H43" s="22">
        <v>678</v>
      </c>
      <c r="I43" s="22">
        <v>883</v>
      </c>
      <c r="J43" s="22">
        <v>881</v>
      </c>
      <c r="K43" s="22">
        <v>753</v>
      </c>
      <c r="L43" s="22">
        <v>663</v>
      </c>
      <c r="M43" s="22">
        <v>557</v>
      </c>
      <c r="N43" s="22">
        <v>519</v>
      </c>
      <c r="O43" s="22">
        <v>249</v>
      </c>
      <c r="P43" s="22">
        <v>33</v>
      </c>
      <c r="Q43" s="53"/>
    </row>
    <row r="44" spans="1:17" ht="12.75" customHeight="1" x14ac:dyDescent="0.2">
      <c r="A44" s="258"/>
      <c r="B44" s="72" t="s">
        <v>2</v>
      </c>
      <c r="C44" s="32"/>
      <c r="D44" s="76">
        <f t="shared" si="2"/>
        <v>3241</v>
      </c>
      <c r="E44" s="54"/>
      <c r="F44" s="74">
        <v>4</v>
      </c>
      <c r="G44" s="74">
        <v>160</v>
      </c>
      <c r="H44" s="74">
        <v>437</v>
      </c>
      <c r="I44" s="74">
        <v>524</v>
      </c>
      <c r="J44" s="74">
        <v>534</v>
      </c>
      <c r="K44" s="74">
        <v>437</v>
      </c>
      <c r="L44" s="74">
        <v>396</v>
      </c>
      <c r="M44" s="74">
        <v>341</v>
      </c>
      <c r="N44" s="74">
        <v>275</v>
      </c>
      <c r="O44" s="74">
        <v>117</v>
      </c>
      <c r="P44" s="74">
        <v>16</v>
      </c>
      <c r="Q44" s="53"/>
    </row>
    <row r="45" spans="1:17" ht="19.5" customHeight="1" x14ac:dyDescent="0.2">
      <c r="A45" s="37" t="s">
        <v>112</v>
      </c>
    </row>
  </sheetData>
  <mergeCells count="22">
    <mergeCell ref="A21:A22"/>
    <mergeCell ref="A11:A12"/>
    <mergeCell ref="A13:A14"/>
    <mergeCell ref="A15:A16"/>
    <mergeCell ref="A17:A18"/>
    <mergeCell ref="A19:A20"/>
    <mergeCell ref="A9:A10"/>
    <mergeCell ref="A7:A8"/>
    <mergeCell ref="A1:P1"/>
    <mergeCell ref="D3:E4"/>
    <mergeCell ref="F3:P3"/>
    <mergeCell ref="A43:A44"/>
    <mergeCell ref="A35:A36"/>
    <mergeCell ref="A37:A38"/>
    <mergeCell ref="A39:A40"/>
    <mergeCell ref="A41:A42"/>
    <mergeCell ref="A31:A32"/>
    <mergeCell ref="A33:A34"/>
    <mergeCell ref="A23:A24"/>
    <mergeCell ref="A25:A26"/>
    <mergeCell ref="A27:A28"/>
    <mergeCell ref="A29:A30"/>
  </mergeCells>
  <phoneticPr fontId="1" type="noConversion"/>
  <printOptions horizontalCentered="1"/>
  <pageMargins left="0.59055118110236227" right="0.59055118110236227" top="0.98425196850393704" bottom="0.59055118110236227" header="0.51181102362204722" footer="0.51181102362204722"/>
  <pageSetup paperSize="9" scale="81" orientation="portrait" r:id="rId1"/>
  <headerFooter alignWithMargins="0">
    <oddFooter>&amp;L&amp;9 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showGridLines="0" workbookViewId="0">
      <pane ySplit="4" topLeftCell="A5" activePane="bottomLeft" state="frozen"/>
      <selection pane="bottomLeft" activeCell="AC10" sqref="AC10"/>
    </sheetView>
  </sheetViews>
  <sheetFormatPr defaultColWidth="9.33203125" defaultRowHeight="12.75" x14ac:dyDescent="0.2"/>
  <cols>
    <col min="1" max="1" width="25.33203125" style="1" customWidth="1"/>
    <col min="2" max="2" width="8.6640625" style="1" customWidth="1"/>
    <col min="3" max="3" width="8.5" style="1" customWidth="1"/>
    <col min="4" max="4" width="0.5" style="1" customWidth="1"/>
    <col min="5" max="5" width="9" style="1" bestFit="1" customWidth="1"/>
    <col min="6" max="6" width="7.83203125" style="1" bestFit="1" customWidth="1"/>
    <col min="7" max="7" width="0.5" style="1" customWidth="1"/>
    <col min="8" max="8" width="8" style="1" bestFit="1" customWidth="1"/>
    <col min="9" max="9" width="7.83203125" style="1" bestFit="1" customWidth="1"/>
    <col min="10" max="10" width="0.5" style="1" customWidth="1"/>
    <col min="11" max="11" width="8" style="1" bestFit="1" customWidth="1"/>
    <col min="12" max="12" width="7.83203125" style="1" bestFit="1" customWidth="1"/>
    <col min="13" max="13" width="0.5" style="1" customWidth="1"/>
    <col min="14" max="14" width="8" style="1" bestFit="1" customWidth="1"/>
    <col min="15" max="15" width="7.83203125" style="1" bestFit="1" customWidth="1"/>
    <col min="16" max="16" width="0.5" style="1" customWidth="1"/>
    <col min="17" max="17" width="9" style="1" bestFit="1" customWidth="1"/>
    <col min="18" max="18" width="7.83203125" style="7" bestFit="1" customWidth="1"/>
    <col min="19" max="19" width="0.6640625" style="7" customWidth="1"/>
    <col min="20" max="20" width="4.1640625" style="1" customWidth="1"/>
    <col min="21" max="16384" width="9.33203125" style="1"/>
  </cols>
  <sheetData>
    <row r="1" spans="1:20" ht="15" customHeight="1" x14ac:dyDescent="0.25">
      <c r="A1" s="234" t="s">
        <v>141</v>
      </c>
      <c r="B1" s="234"/>
      <c r="C1" s="234"/>
      <c r="D1" s="234"/>
      <c r="E1" s="234"/>
      <c r="F1" s="234"/>
      <c r="G1" s="234"/>
      <c r="H1" s="234"/>
      <c r="I1" s="234"/>
      <c r="J1" s="234"/>
      <c r="K1" s="234"/>
      <c r="L1" s="234"/>
      <c r="M1" s="234"/>
      <c r="N1" s="234"/>
      <c r="O1" s="234"/>
      <c r="P1" s="234"/>
      <c r="Q1" s="234"/>
      <c r="R1" s="234"/>
      <c r="S1" s="234"/>
    </row>
    <row r="2" spans="1:20" ht="20.25" customHeight="1" thickBot="1" x14ac:dyDescent="0.25">
      <c r="S2" s="53" t="s">
        <v>110</v>
      </c>
    </row>
    <row r="3" spans="1:20" ht="33" customHeight="1" x14ac:dyDescent="0.2">
      <c r="A3" s="3"/>
      <c r="B3" s="240" t="s">
        <v>129</v>
      </c>
      <c r="C3" s="241"/>
      <c r="D3" s="262"/>
      <c r="E3" s="261" t="s">
        <v>36</v>
      </c>
      <c r="F3" s="261"/>
      <c r="G3" s="261"/>
      <c r="H3" s="261" t="s">
        <v>37</v>
      </c>
      <c r="I3" s="261"/>
      <c r="J3" s="261"/>
      <c r="K3" s="262" t="s">
        <v>38</v>
      </c>
      <c r="L3" s="261"/>
      <c r="M3" s="240"/>
      <c r="N3" s="261" t="s">
        <v>39</v>
      </c>
      <c r="O3" s="261"/>
      <c r="P3" s="261"/>
      <c r="Q3" s="262" t="s">
        <v>40</v>
      </c>
      <c r="R3" s="261"/>
      <c r="S3" s="240"/>
    </row>
    <row r="4" spans="1:20" ht="17.25" customHeight="1" x14ac:dyDescent="0.2">
      <c r="A4" s="4"/>
      <c r="B4" s="169" t="s">
        <v>1</v>
      </c>
      <c r="C4" s="238" t="s">
        <v>2</v>
      </c>
      <c r="D4" s="211"/>
      <c r="E4" s="171" t="s">
        <v>1</v>
      </c>
      <c r="F4" s="238" t="s">
        <v>2</v>
      </c>
      <c r="G4" s="238"/>
      <c r="H4" s="170" t="s">
        <v>1</v>
      </c>
      <c r="I4" s="238" t="s">
        <v>2</v>
      </c>
      <c r="J4" s="211"/>
      <c r="K4" s="171" t="s">
        <v>1</v>
      </c>
      <c r="L4" s="238" t="s">
        <v>2</v>
      </c>
      <c r="M4" s="238"/>
      <c r="N4" s="170" t="s">
        <v>1</v>
      </c>
      <c r="O4" s="238" t="s">
        <v>2</v>
      </c>
      <c r="P4" s="211"/>
      <c r="Q4" s="171" t="s">
        <v>1</v>
      </c>
      <c r="R4" s="238" t="s">
        <v>2</v>
      </c>
      <c r="S4" s="211"/>
    </row>
    <row r="5" spans="1:20" ht="30" customHeight="1" x14ac:dyDescent="0.2">
      <c r="A5" s="79" t="s">
        <v>34</v>
      </c>
      <c r="B5" s="85">
        <v>336628</v>
      </c>
      <c r="C5" s="50">
        <v>169001</v>
      </c>
      <c r="D5" s="50"/>
      <c r="E5" s="57">
        <v>54066</v>
      </c>
      <c r="F5" s="59">
        <v>29639</v>
      </c>
      <c r="G5" s="51"/>
      <c r="H5" s="57">
        <v>20920</v>
      </c>
      <c r="I5" s="59">
        <v>13252</v>
      </c>
      <c r="J5" s="22"/>
      <c r="K5" s="57">
        <v>58281</v>
      </c>
      <c r="L5" s="59">
        <v>26511</v>
      </c>
      <c r="M5" s="44"/>
      <c r="N5" s="57">
        <v>21142</v>
      </c>
      <c r="O5" s="59">
        <v>13363</v>
      </c>
      <c r="P5" s="22"/>
      <c r="Q5" s="57">
        <v>38378</v>
      </c>
      <c r="R5" s="59">
        <v>17203</v>
      </c>
      <c r="S5" s="34"/>
      <c r="T5" s="33"/>
    </row>
    <row r="6" spans="1:20" ht="33.75" customHeight="1" x14ac:dyDescent="0.2">
      <c r="A6" s="80" t="s">
        <v>89</v>
      </c>
      <c r="B6" s="172">
        <v>934</v>
      </c>
      <c r="C6" s="45">
        <v>436</v>
      </c>
      <c r="D6" s="46"/>
      <c r="E6" s="177">
        <v>320</v>
      </c>
      <c r="F6" s="177">
        <v>141</v>
      </c>
      <c r="G6" s="46"/>
      <c r="H6" s="177">
        <v>13</v>
      </c>
      <c r="I6" s="177">
        <v>7</v>
      </c>
      <c r="J6" s="46"/>
      <c r="K6" s="177">
        <v>22</v>
      </c>
      <c r="L6" s="177">
        <v>6</v>
      </c>
      <c r="M6" s="46"/>
      <c r="N6" s="177">
        <v>133</v>
      </c>
      <c r="O6" s="177">
        <v>50</v>
      </c>
      <c r="P6" s="46"/>
      <c r="Q6" s="177">
        <v>55</v>
      </c>
      <c r="R6" s="177">
        <v>13</v>
      </c>
      <c r="S6" s="52"/>
      <c r="T6" s="43"/>
    </row>
    <row r="7" spans="1:20" ht="16.5" customHeight="1" x14ac:dyDescent="0.2">
      <c r="A7" s="80" t="s">
        <v>3</v>
      </c>
      <c r="B7" s="62">
        <v>954</v>
      </c>
      <c r="C7" s="22">
        <v>266</v>
      </c>
      <c r="D7" s="44"/>
      <c r="E7" s="178">
        <v>362</v>
      </c>
      <c r="F7" s="178">
        <v>143</v>
      </c>
      <c r="G7" s="44"/>
      <c r="H7" s="178">
        <v>1</v>
      </c>
      <c r="I7" s="178" t="s">
        <v>69</v>
      </c>
      <c r="J7" s="44"/>
      <c r="K7" s="178">
        <v>11</v>
      </c>
      <c r="L7" s="178">
        <v>1</v>
      </c>
      <c r="M7" s="44"/>
      <c r="N7" s="178" t="s">
        <v>69</v>
      </c>
      <c r="O7" s="178" t="s">
        <v>69</v>
      </c>
      <c r="P7" s="44"/>
      <c r="Q7" s="178">
        <v>188</v>
      </c>
      <c r="R7" s="178">
        <v>48</v>
      </c>
      <c r="S7" s="52"/>
      <c r="T7" s="43"/>
    </row>
    <row r="8" spans="1:20" ht="16.5" customHeight="1" x14ac:dyDescent="0.2">
      <c r="A8" s="80" t="s">
        <v>4</v>
      </c>
      <c r="B8" s="62">
        <v>35992</v>
      </c>
      <c r="C8" s="22">
        <v>12798</v>
      </c>
      <c r="D8" s="44"/>
      <c r="E8" s="178">
        <v>1688</v>
      </c>
      <c r="F8" s="178">
        <v>831</v>
      </c>
      <c r="G8" s="44"/>
      <c r="H8" s="178">
        <v>750</v>
      </c>
      <c r="I8" s="178">
        <v>376</v>
      </c>
      <c r="J8" s="44"/>
      <c r="K8" s="178">
        <v>2316</v>
      </c>
      <c r="L8" s="178">
        <v>783</v>
      </c>
      <c r="M8" s="44"/>
      <c r="N8" s="178">
        <v>2501</v>
      </c>
      <c r="O8" s="178">
        <v>1349</v>
      </c>
      <c r="P8" s="44"/>
      <c r="Q8" s="178">
        <v>7832</v>
      </c>
      <c r="R8" s="178">
        <v>2603</v>
      </c>
      <c r="S8" s="52"/>
      <c r="T8" s="43"/>
    </row>
    <row r="9" spans="1:20" ht="39" customHeight="1" x14ac:dyDescent="0.2">
      <c r="A9" s="35" t="s">
        <v>70</v>
      </c>
      <c r="B9" s="45">
        <v>3170</v>
      </c>
      <c r="C9" s="45">
        <v>1002</v>
      </c>
      <c r="D9" s="46"/>
      <c r="E9" s="177">
        <v>465</v>
      </c>
      <c r="F9" s="177">
        <v>159</v>
      </c>
      <c r="G9" s="46"/>
      <c r="H9" s="177">
        <v>12</v>
      </c>
      <c r="I9" s="177">
        <v>6</v>
      </c>
      <c r="J9" s="46"/>
      <c r="K9" s="177">
        <v>1844</v>
      </c>
      <c r="L9" s="177">
        <v>676</v>
      </c>
      <c r="M9" s="46"/>
      <c r="N9" s="177">
        <v>1</v>
      </c>
      <c r="O9" s="177" t="s">
        <v>69</v>
      </c>
      <c r="P9" s="46"/>
      <c r="Q9" s="177">
        <v>319</v>
      </c>
      <c r="R9" s="177">
        <v>92</v>
      </c>
      <c r="S9" s="52"/>
      <c r="T9" s="43"/>
    </row>
    <row r="10" spans="1:20" s="184" customFormat="1" ht="64.5" customHeight="1" x14ac:dyDescent="0.2">
      <c r="A10" s="180" t="s">
        <v>71</v>
      </c>
      <c r="B10" s="179">
        <v>3387</v>
      </c>
      <c r="C10" s="179">
        <v>497</v>
      </c>
      <c r="D10" s="181"/>
      <c r="E10" s="130">
        <v>18</v>
      </c>
      <c r="F10" s="130">
        <v>3</v>
      </c>
      <c r="G10" s="181"/>
      <c r="H10" s="130">
        <v>2</v>
      </c>
      <c r="I10" s="130" t="s">
        <v>69</v>
      </c>
      <c r="J10" s="181"/>
      <c r="K10" s="130">
        <v>2772</v>
      </c>
      <c r="L10" s="130">
        <v>405</v>
      </c>
      <c r="M10" s="181"/>
      <c r="N10" s="130">
        <v>35</v>
      </c>
      <c r="O10" s="130">
        <v>6</v>
      </c>
      <c r="P10" s="181"/>
      <c r="Q10" s="130">
        <v>234</v>
      </c>
      <c r="R10" s="130">
        <v>37</v>
      </c>
      <c r="S10" s="182"/>
      <c r="T10" s="183"/>
    </row>
    <row r="11" spans="1:20" ht="16.5" customHeight="1" x14ac:dyDescent="0.2">
      <c r="A11" s="32" t="s">
        <v>5</v>
      </c>
      <c r="B11" s="22">
        <v>18109</v>
      </c>
      <c r="C11" s="22">
        <v>2238</v>
      </c>
      <c r="D11" s="44"/>
      <c r="E11" s="178">
        <v>1662</v>
      </c>
      <c r="F11" s="178">
        <v>227</v>
      </c>
      <c r="G11" s="44"/>
      <c r="H11" s="178">
        <v>802</v>
      </c>
      <c r="I11" s="178">
        <v>213</v>
      </c>
      <c r="J11" s="44"/>
      <c r="K11" s="178">
        <v>1982</v>
      </c>
      <c r="L11" s="178">
        <v>276</v>
      </c>
      <c r="M11" s="44"/>
      <c r="N11" s="178">
        <v>1204</v>
      </c>
      <c r="O11" s="178">
        <v>118</v>
      </c>
      <c r="P11" s="44"/>
      <c r="Q11" s="178">
        <v>2219</v>
      </c>
      <c r="R11" s="178">
        <v>285</v>
      </c>
      <c r="S11" s="52"/>
      <c r="T11" s="43"/>
    </row>
    <row r="12" spans="1:20" ht="39" customHeight="1" x14ac:dyDescent="0.2">
      <c r="A12" s="35" t="s">
        <v>72</v>
      </c>
      <c r="B12" s="45">
        <v>59012</v>
      </c>
      <c r="C12" s="45">
        <v>31057</v>
      </c>
      <c r="D12" s="46"/>
      <c r="E12" s="177">
        <v>4091</v>
      </c>
      <c r="F12" s="177">
        <v>2729</v>
      </c>
      <c r="G12" s="46"/>
      <c r="H12" s="177">
        <v>2339</v>
      </c>
      <c r="I12" s="177">
        <v>1681</v>
      </c>
      <c r="J12" s="46"/>
      <c r="K12" s="177">
        <v>5954</v>
      </c>
      <c r="L12" s="177">
        <v>2957</v>
      </c>
      <c r="M12" s="46"/>
      <c r="N12" s="177">
        <v>2432</v>
      </c>
      <c r="O12" s="177">
        <v>1438</v>
      </c>
      <c r="P12" s="46"/>
      <c r="Q12" s="177">
        <v>10045</v>
      </c>
      <c r="R12" s="177">
        <v>4491</v>
      </c>
      <c r="S12" s="52"/>
      <c r="T12" s="43"/>
    </row>
    <row r="13" spans="1:20" ht="16.5" customHeight="1" x14ac:dyDescent="0.2">
      <c r="A13" s="35" t="s">
        <v>91</v>
      </c>
      <c r="B13" s="22">
        <v>16362</v>
      </c>
      <c r="C13" s="22">
        <v>4829</v>
      </c>
      <c r="D13" s="44"/>
      <c r="E13" s="178">
        <v>3321</v>
      </c>
      <c r="F13" s="178">
        <v>1361</v>
      </c>
      <c r="G13" s="44"/>
      <c r="H13" s="178">
        <v>672</v>
      </c>
      <c r="I13" s="178">
        <v>443</v>
      </c>
      <c r="J13" s="44"/>
      <c r="K13" s="178">
        <v>5215</v>
      </c>
      <c r="L13" s="178">
        <v>1100</v>
      </c>
      <c r="M13" s="44"/>
      <c r="N13" s="178">
        <v>225</v>
      </c>
      <c r="O13" s="178">
        <v>115</v>
      </c>
      <c r="P13" s="44"/>
      <c r="Q13" s="178">
        <v>575</v>
      </c>
      <c r="R13" s="178">
        <v>134</v>
      </c>
      <c r="S13" s="52"/>
      <c r="T13" s="43"/>
    </row>
    <row r="14" spans="1:20" ht="39" customHeight="1" x14ac:dyDescent="0.2">
      <c r="A14" s="35" t="s">
        <v>78</v>
      </c>
      <c r="B14" s="45">
        <v>9671</v>
      </c>
      <c r="C14" s="45">
        <v>4728</v>
      </c>
      <c r="D14" s="46"/>
      <c r="E14" s="177">
        <v>2485</v>
      </c>
      <c r="F14" s="177">
        <v>1152</v>
      </c>
      <c r="G14" s="46"/>
      <c r="H14" s="177">
        <v>836</v>
      </c>
      <c r="I14" s="177">
        <v>387</v>
      </c>
      <c r="J14" s="46"/>
      <c r="K14" s="177">
        <v>940</v>
      </c>
      <c r="L14" s="177">
        <v>499</v>
      </c>
      <c r="M14" s="46"/>
      <c r="N14" s="177">
        <v>514</v>
      </c>
      <c r="O14" s="177">
        <v>278</v>
      </c>
      <c r="P14" s="46"/>
      <c r="Q14" s="177">
        <v>849</v>
      </c>
      <c r="R14" s="177">
        <v>472</v>
      </c>
      <c r="S14" s="52"/>
      <c r="T14" s="43"/>
    </row>
    <row r="15" spans="1:20" ht="28.5" customHeight="1" x14ac:dyDescent="0.2">
      <c r="A15" s="47" t="s">
        <v>73</v>
      </c>
      <c r="B15" s="45">
        <v>20749</v>
      </c>
      <c r="C15" s="45">
        <v>8065</v>
      </c>
      <c r="D15" s="46">
        <v>5968</v>
      </c>
      <c r="E15" s="177">
        <v>3970</v>
      </c>
      <c r="F15" s="177">
        <v>1802</v>
      </c>
      <c r="G15" s="46"/>
      <c r="H15" s="177">
        <v>734</v>
      </c>
      <c r="I15" s="177">
        <v>225</v>
      </c>
      <c r="J15" s="46"/>
      <c r="K15" s="177">
        <v>6414</v>
      </c>
      <c r="L15" s="177">
        <v>2469</v>
      </c>
      <c r="M15" s="46"/>
      <c r="N15" s="177">
        <v>503</v>
      </c>
      <c r="O15" s="177">
        <v>149</v>
      </c>
      <c r="P15" s="46"/>
      <c r="Q15" s="177">
        <v>2469</v>
      </c>
      <c r="R15" s="177">
        <v>849</v>
      </c>
      <c r="S15" s="52"/>
      <c r="T15" s="43"/>
    </row>
    <row r="16" spans="1:20" ht="28.5" customHeight="1" x14ac:dyDescent="0.2">
      <c r="A16" s="35" t="s">
        <v>77</v>
      </c>
      <c r="B16" s="45">
        <v>19484</v>
      </c>
      <c r="C16" s="45">
        <v>13085</v>
      </c>
      <c r="D16" s="46"/>
      <c r="E16" s="177">
        <v>4142</v>
      </c>
      <c r="F16" s="177">
        <v>2887</v>
      </c>
      <c r="G16" s="46"/>
      <c r="H16" s="177">
        <v>1361</v>
      </c>
      <c r="I16" s="177">
        <v>953</v>
      </c>
      <c r="J16" s="46"/>
      <c r="K16" s="177">
        <v>7276</v>
      </c>
      <c r="L16" s="177">
        <v>4782</v>
      </c>
      <c r="M16" s="46"/>
      <c r="N16" s="177">
        <v>281</v>
      </c>
      <c r="O16" s="177">
        <v>217</v>
      </c>
      <c r="P16" s="46"/>
      <c r="Q16" s="177">
        <v>1696</v>
      </c>
      <c r="R16" s="177">
        <v>992</v>
      </c>
      <c r="S16" s="52"/>
      <c r="T16" s="43"/>
    </row>
    <row r="17" spans="1:20" ht="16.5" customHeight="1" x14ac:dyDescent="0.2">
      <c r="A17" s="35" t="s">
        <v>74</v>
      </c>
      <c r="B17" s="22">
        <v>3301</v>
      </c>
      <c r="C17" s="22">
        <v>1493</v>
      </c>
      <c r="D17" s="44"/>
      <c r="E17" s="178">
        <v>660</v>
      </c>
      <c r="F17" s="178">
        <v>357</v>
      </c>
      <c r="G17" s="44"/>
      <c r="H17" s="178">
        <v>257</v>
      </c>
      <c r="I17" s="178">
        <v>120</v>
      </c>
      <c r="J17" s="44"/>
      <c r="K17" s="178">
        <v>506</v>
      </c>
      <c r="L17" s="178">
        <v>242</v>
      </c>
      <c r="M17" s="44"/>
      <c r="N17" s="178">
        <v>44</v>
      </c>
      <c r="O17" s="178">
        <v>23</v>
      </c>
      <c r="P17" s="44"/>
      <c r="Q17" s="178">
        <v>887</v>
      </c>
      <c r="R17" s="178">
        <v>469</v>
      </c>
      <c r="S17" s="52"/>
      <c r="T17" s="43"/>
    </row>
    <row r="18" spans="1:20" ht="28.5" customHeight="1" x14ac:dyDescent="0.2">
      <c r="A18" s="35" t="s">
        <v>75</v>
      </c>
      <c r="B18" s="45">
        <v>24101</v>
      </c>
      <c r="C18" s="45">
        <v>11951</v>
      </c>
      <c r="D18" s="46"/>
      <c r="E18" s="177">
        <v>3698</v>
      </c>
      <c r="F18" s="177">
        <v>2207</v>
      </c>
      <c r="G18" s="46"/>
      <c r="H18" s="177">
        <v>2347</v>
      </c>
      <c r="I18" s="177">
        <v>1279</v>
      </c>
      <c r="J18" s="46"/>
      <c r="K18" s="177">
        <v>5314</v>
      </c>
      <c r="L18" s="177">
        <v>2894</v>
      </c>
      <c r="M18" s="46"/>
      <c r="N18" s="177">
        <v>1175</v>
      </c>
      <c r="O18" s="177">
        <v>576</v>
      </c>
      <c r="P18" s="46"/>
      <c r="Q18" s="177">
        <v>2409</v>
      </c>
      <c r="R18" s="177">
        <v>1136</v>
      </c>
      <c r="S18" s="52"/>
      <c r="T18" s="43"/>
    </row>
    <row r="19" spans="1:20" ht="39" customHeight="1" x14ac:dyDescent="0.2">
      <c r="A19" s="35" t="s">
        <v>76</v>
      </c>
      <c r="B19" s="45">
        <v>19335</v>
      </c>
      <c r="C19" s="45">
        <v>8155</v>
      </c>
      <c r="D19" s="46"/>
      <c r="E19" s="177">
        <v>3351</v>
      </c>
      <c r="F19" s="177">
        <v>1483</v>
      </c>
      <c r="G19" s="46"/>
      <c r="H19" s="177">
        <v>279</v>
      </c>
      <c r="I19" s="177">
        <v>122</v>
      </c>
      <c r="J19" s="46"/>
      <c r="K19" s="177">
        <v>5223</v>
      </c>
      <c r="L19" s="177">
        <v>1813</v>
      </c>
      <c r="M19" s="46"/>
      <c r="N19" s="177">
        <v>1299</v>
      </c>
      <c r="O19" s="177">
        <v>881</v>
      </c>
      <c r="P19" s="46"/>
      <c r="Q19" s="177">
        <v>3073</v>
      </c>
      <c r="R19" s="177">
        <v>1804</v>
      </c>
      <c r="S19" s="52"/>
      <c r="T19" s="43"/>
    </row>
    <row r="20" spans="1:20" ht="39" customHeight="1" x14ac:dyDescent="0.2">
      <c r="A20" s="35" t="s">
        <v>7</v>
      </c>
      <c r="B20" s="45">
        <v>33796</v>
      </c>
      <c r="C20" s="45">
        <v>18162</v>
      </c>
      <c r="D20" s="46"/>
      <c r="E20" s="177">
        <v>12230</v>
      </c>
      <c r="F20" s="177">
        <v>5925</v>
      </c>
      <c r="G20" s="46"/>
      <c r="H20" s="177">
        <v>2676</v>
      </c>
      <c r="I20" s="177">
        <v>1818</v>
      </c>
      <c r="J20" s="46"/>
      <c r="K20" s="177">
        <v>6216</v>
      </c>
      <c r="L20" s="177">
        <v>4115</v>
      </c>
      <c r="M20" s="46"/>
      <c r="N20" s="177">
        <v>696</v>
      </c>
      <c r="O20" s="177">
        <v>468</v>
      </c>
      <c r="P20" s="46"/>
      <c r="Q20" s="177">
        <v>1695</v>
      </c>
      <c r="R20" s="177">
        <v>1070</v>
      </c>
      <c r="S20" s="52"/>
      <c r="T20" s="43"/>
    </row>
    <row r="21" spans="1:20" ht="16.5" customHeight="1" x14ac:dyDescent="0.2">
      <c r="A21" s="32" t="s">
        <v>6</v>
      </c>
      <c r="B21" s="22">
        <v>28852</v>
      </c>
      <c r="C21" s="22">
        <v>21941</v>
      </c>
      <c r="D21" s="44"/>
      <c r="E21" s="178">
        <v>4911</v>
      </c>
      <c r="F21" s="178">
        <v>3465</v>
      </c>
      <c r="G21" s="44"/>
      <c r="H21" s="178">
        <v>3542</v>
      </c>
      <c r="I21" s="178">
        <v>2436</v>
      </c>
      <c r="J21" s="44"/>
      <c r="K21" s="178">
        <v>3142</v>
      </c>
      <c r="L21" s="178">
        <v>1932</v>
      </c>
      <c r="M21" s="44"/>
      <c r="N21" s="178">
        <v>2326</v>
      </c>
      <c r="O21" s="178">
        <v>1686</v>
      </c>
      <c r="P21" s="44"/>
      <c r="Q21" s="178">
        <v>2419</v>
      </c>
      <c r="R21" s="178">
        <v>1775</v>
      </c>
      <c r="S21" s="52"/>
      <c r="T21" s="43"/>
    </row>
    <row r="22" spans="1:20" ht="28.5" customHeight="1" x14ac:dyDescent="0.2">
      <c r="A22" s="35" t="s">
        <v>79</v>
      </c>
      <c r="B22" s="45">
        <v>26830</v>
      </c>
      <c r="C22" s="45">
        <v>20926</v>
      </c>
      <c r="D22" s="46"/>
      <c r="E22" s="177">
        <v>3091</v>
      </c>
      <c r="F22" s="177">
        <v>2598</v>
      </c>
      <c r="G22" s="46"/>
      <c r="H22" s="177">
        <v>3138</v>
      </c>
      <c r="I22" s="177">
        <v>2467</v>
      </c>
      <c r="J22" s="46"/>
      <c r="K22" s="177">
        <v>1082</v>
      </c>
      <c r="L22" s="177">
        <v>558</v>
      </c>
      <c r="M22" s="46"/>
      <c r="N22" s="177">
        <v>7172</v>
      </c>
      <c r="O22" s="177">
        <v>5639</v>
      </c>
      <c r="P22" s="46"/>
      <c r="Q22" s="177">
        <v>688</v>
      </c>
      <c r="R22" s="177">
        <v>546</v>
      </c>
      <c r="S22" s="52"/>
      <c r="T22" s="43"/>
    </row>
    <row r="23" spans="1:20" ht="28.5" customHeight="1" x14ac:dyDescent="0.2">
      <c r="A23" s="35" t="s">
        <v>81</v>
      </c>
      <c r="B23" s="45">
        <v>7216</v>
      </c>
      <c r="C23" s="45">
        <v>4185</v>
      </c>
      <c r="D23" s="46"/>
      <c r="E23" s="177">
        <v>2030</v>
      </c>
      <c r="F23" s="177">
        <v>1166</v>
      </c>
      <c r="G23" s="46"/>
      <c r="H23" s="177">
        <v>697</v>
      </c>
      <c r="I23" s="177">
        <v>410</v>
      </c>
      <c r="J23" s="46"/>
      <c r="K23" s="177">
        <v>1329</v>
      </c>
      <c r="L23" s="177">
        <v>715</v>
      </c>
      <c r="M23" s="46"/>
      <c r="N23" s="177">
        <v>324</v>
      </c>
      <c r="O23" s="177">
        <v>167</v>
      </c>
      <c r="P23" s="46"/>
      <c r="Q23" s="177">
        <v>272</v>
      </c>
      <c r="R23" s="177">
        <v>164</v>
      </c>
      <c r="S23" s="52"/>
      <c r="T23" s="43"/>
    </row>
    <row r="24" spans="1:20" ht="16.5" customHeight="1" x14ac:dyDescent="0.2">
      <c r="A24" s="35" t="s">
        <v>80</v>
      </c>
      <c r="B24" s="22" t="e">
        <f>SUM(E24,H24,K24,N24,Q24,#REF!)</f>
        <v>#REF!</v>
      </c>
      <c r="C24" s="22" t="e">
        <f>SUM(F24,I24,L24,O24,R24,#REF!)</f>
        <v>#REF!</v>
      </c>
      <c r="D24" s="44"/>
      <c r="E24" s="178">
        <v>1571</v>
      </c>
      <c r="F24" s="178">
        <v>1003</v>
      </c>
      <c r="G24" s="44"/>
      <c r="H24" s="178">
        <v>462</v>
      </c>
      <c r="I24" s="178">
        <v>309</v>
      </c>
      <c r="J24" s="44"/>
      <c r="K24" s="178">
        <v>723</v>
      </c>
      <c r="L24" s="178">
        <v>288</v>
      </c>
      <c r="M24" s="44"/>
      <c r="N24" s="178">
        <v>277</v>
      </c>
      <c r="O24" s="178">
        <v>203</v>
      </c>
      <c r="P24" s="44"/>
      <c r="Q24" s="178">
        <v>454</v>
      </c>
      <c r="R24" s="178">
        <v>223</v>
      </c>
      <c r="S24" s="52"/>
      <c r="T24" s="43"/>
    </row>
    <row r="25" spans="1:20" ht="24.75" customHeight="1" x14ac:dyDescent="0.2">
      <c r="A25" s="81" t="s">
        <v>102</v>
      </c>
      <c r="B25" s="43"/>
      <c r="C25" s="43"/>
      <c r="D25" s="43"/>
      <c r="E25" s="43"/>
      <c r="F25" s="43"/>
      <c r="G25" s="43"/>
      <c r="H25" s="43"/>
      <c r="I25" s="43"/>
      <c r="J25" s="43"/>
      <c r="K25" s="43"/>
      <c r="L25" s="43"/>
      <c r="M25" s="43"/>
      <c r="N25" s="43"/>
      <c r="O25" s="43"/>
      <c r="P25" s="43"/>
      <c r="Q25" s="43"/>
      <c r="R25" s="13"/>
      <c r="S25" s="13"/>
    </row>
  </sheetData>
  <mergeCells count="13">
    <mergeCell ref="A1:S1"/>
    <mergeCell ref="E3:G3"/>
    <mergeCell ref="H3:J3"/>
    <mergeCell ref="Q3:S3"/>
    <mergeCell ref="K3:M3"/>
    <mergeCell ref="N3:P3"/>
    <mergeCell ref="B3:D3"/>
    <mergeCell ref="I4:J4"/>
    <mergeCell ref="C4:D4"/>
    <mergeCell ref="F4:G4"/>
    <mergeCell ref="R4:S4"/>
    <mergeCell ref="L4:M4"/>
    <mergeCell ref="O4:P4"/>
  </mergeCells>
  <phoneticPr fontId="1" type="noConversion"/>
  <printOptions horizontalCentered="1"/>
  <pageMargins left="0.59055118110236227" right="0.59055118110236227" top="0.98425196850393704" bottom="0.59055118110236227" header="0.51181102362204722" footer="0.51181102362204722"/>
  <pageSetup paperSize="9" scale="85" orientation="portrait" r:id="rId1"/>
  <headerFooter alignWithMargins="0">
    <oddFooter>&amp;R&amp;9 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
  <sheetViews>
    <sheetView showGridLines="0" workbookViewId="0">
      <pane ySplit="4" topLeftCell="A5" activePane="bottomLeft" state="frozen"/>
      <selection pane="bottomLeft" activeCell="AE8" sqref="AE8"/>
    </sheetView>
  </sheetViews>
  <sheetFormatPr defaultColWidth="9.33203125" defaultRowHeight="12.75" x14ac:dyDescent="0.2"/>
  <cols>
    <col min="1" max="1" width="25.33203125" style="1" customWidth="1"/>
    <col min="2" max="2" width="0.83203125" style="1" customWidth="1"/>
    <col min="3" max="4" width="7.83203125" style="1" bestFit="1" customWidth="1"/>
    <col min="5" max="5" width="0.5" style="1" customWidth="1"/>
    <col min="6" max="6" width="8" style="1" bestFit="1" customWidth="1"/>
    <col min="7" max="7" width="7.83203125" style="1" bestFit="1" customWidth="1"/>
    <col min="8" max="8" width="0.5" style="1" customWidth="1"/>
    <col min="9" max="9" width="8" style="1" bestFit="1" customWidth="1"/>
    <col min="10" max="10" width="7.83203125" style="1" bestFit="1" customWidth="1"/>
    <col min="11" max="11" width="0.5" style="1" customWidth="1"/>
    <col min="12" max="12" width="8" style="1" bestFit="1" customWidth="1"/>
    <col min="13" max="13" width="7.83203125" style="1" bestFit="1" customWidth="1"/>
    <col min="14" max="14" width="0.5" style="1" customWidth="1"/>
    <col min="15" max="15" width="8" style="1" bestFit="1" customWidth="1"/>
    <col min="16" max="16" width="7.83203125" style="1" bestFit="1" customWidth="1"/>
    <col min="17" max="17" width="0.5" style="1" customWidth="1"/>
    <col min="18" max="18" width="8" style="1" bestFit="1" customWidth="1"/>
    <col min="19" max="19" width="7.83203125" style="1" bestFit="1" customWidth="1"/>
    <col min="20" max="20" width="0.5" style="7" customWidth="1"/>
    <col min="21" max="21" width="3.1640625" style="1" customWidth="1"/>
    <col min="22" max="16384" width="9.33203125" style="1"/>
  </cols>
  <sheetData>
    <row r="1" spans="1:23" ht="15" x14ac:dyDescent="0.25">
      <c r="A1" s="234" t="s">
        <v>141</v>
      </c>
      <c r="B1" s="234"/>
      <c r="C1" s="234"/>
      <c r="D1" s="234"/>
      <c r="E1" s="234"/>
      <c r="F1" s="234"/>
      <c r="G1" s="234"/>
      <c r="H1" s="234"/>
      <c r="I1" s="234"/>
      <c r="J1" s="234"/>
      <c r="K1" s="234"/>
      <c r="L1" s="234"/>
      <c r="M1" s="234"/>
      <c r="N1" s="234"/>
      <c r="O1" s="234"/>
      <c r="P1" s="234"/>
      <c r="Q1" s="234"/>
      <c r="R1" s="234"/>
      <c r="S1" s="234"/>
      <c r="T1" s="234"/>
    </row>
    <row r="2" spans="1:23" ht="20.25" customHeight="1" thickBot="1" x14ac:dyDescent="0.25">
      <c r="A2" s="1" t="s">
        <v>115</v>
      </c>
      <c r="P2" s="263" t="s">
        <v>110</v>
      </c>
      <c r="Q2" s="263"/>
      <c r="R2" s="263"/>
      <c r="S2" s="263"/>
      <c r="T2" s="263"/>
    </row>
    <row r="3" spans="1:23" ht="27.75" customHeight="1" x14ac:dyDescent="0.2">
      <c r="A3" s="49"/>
      <c r="B3" s="261" t="s">
        <v>41</v>
      </c>
      <c r="C3" s="261"/>
      <c r="D3" s="261"/>
      <c r="E3" s="240"/>
      <c r="F3" s="261" t="s">
        <v>42</v>
      </c>
      <c r="G3" s="261"/>
      <c r="H3" s="261"/>
      <c r="I3" s="240" t="s">
        <v>43</v>
      </c>
      <c r="J3" s="241"/>
      <c r="K3" s="262"/>
      <c r="L3" s="262" t="s">
        <v>44</v>
      </c>
      <c r="M3" s="261"/>
      <c r="N3" s="240"/>
      <c r="O3" s="261" t="s">
        <v>45</v>
      </c>
      <c r="P3" s="261"/>
      <c r="Q3" s="261"/>
      <c r="R3" s="261" t="s">
        <v>46</v>
      </c>
      <c r="S3" s="261"/>
      <c r="T3" s="240"/>
    </row>
    <row r="4" spans="1:23" ht="17.25" customHeight="1" x14ac:dyDescent="0.2">
      <c r="A4" s="40"/>
      <c r="B4" s="238" t="s">
        <v>1</v>
      </c>
      <c r="C4" s="238"/>
      <c r="D4" s="238" t="s">
        <v>2</v>
      </c>
      <c r="E4" s="211"/>
      <c r="F4" s="78" t="s">
        <v>1</v>
      </c>
      <c r="G4" s="238" t="s">
        <v>2</v>
      </c>
      <c r="H4" s="238"/>
      <c r="I4" s="39" t="s">
        <v>1</v>
      </c>
      <c r="J4" s="238" t="s">
        <v>2</v>
      </c>
      <c r="K4" s="211"/>
      <c r="L4" s="78" t="s">
        <v>1</v>
      </c>
      <c r="M4" s="238" t="s">
        <v>2</v>
      </c>
      <c r="N4" s="238"/>
      <c r="O4" s="39" t="s">
        <v>1</v>
      </c>
      <c r="P4" s="238" t="s">
        <v>2</v>
      </c>
      <c r="Q4" s="211"/>
      <c r="R4" s="78" t="s">
        <v>1</v>
      </c>
      <c r="S4" s="238" t="s">
        <v>2</v>
      </c>
      <c r="T4" s="211"/>
    </row>
    <row r="5" spans="1:23" ht="30" customHeight="1" x14ac:dyDescent="0.2">
      <c r="A5" s="79" t="s">
        <v>34</v>
      </c>
      <c r="B5" s="82"/>
      <c r="C5" s="50">
        <v>15050</v>
      </c>
      <c r="D5" s="50">
        <v>7941</v>
      </c>
      <c r="E5" s="60"/>
      <c r="F5" s="50">
        <v>19703</v>
      </c>
      <c r="G5" s="50">
        <v>9063</v>
      </c>
      <c r="H5" s="51"/>
      <c r="I5" s="50">
        <v>22095</v>
      </c>
      <c r="J5" s="50">
        <v>9243</v>
      </c>
      <c r="K5" s="83"/>
      <c r="L5" s="50">
        <v>10393</v>
      </c>
      <c r="M5" s="50">
        <v>5042</v>
      </c>
      <c r="N5" s="44"/>
      <c r="O5" s="50">
        <v>21859</v>
      </c>
      <c r="P5" s="50">
        <v>12168</v>
      </c>
      <c r="Q5" s="83"/>
      <c r="R5" s="50">
        <v>9383</v>
      </c>
      <c r="S5" s="50">
        <v>5794</v>
      </c>
      <c r="T5" s="14"/>
      <c r="U5" s="43"/>
      <c r="V5" s="43"/>
      <c r="W5" s="43"/>
    </row>
    <row r="6" spans="1:23" ht="33.75" customHeight="1" x14ac:dyDescent="0.2">
      <c r="A6" s="80" t="s">
        <v>89</v>
      </c>
      <c r="B6" s="84"/>
      <c r="C6" s="177">
        <v>85</v>
      </c>
      <c r="D6" s="177">
        <v>36</v>
      </c>
      <c r="E6" s="46"/>
      <c r="F6" s="177">
        <v>35</v>
      </c>
      <c r="G6" s="177">
        <v>19</v>
      </c>
      <c r="H6" s="46"/>
      <c r="I6" s="177">
        <v>93</v>
      </c>
      <c r="J6" s="177">
        <v>56</v>
      </c>
      <c r="K6" s="46"/>
      <c r="L6" s="177">
        <v>3</v>
      </c>
      <c r="M6" s="177">
        <v>2</v>
      </c>
      <c r="N6" s="46"/>
      <c r="O6" s="177">
        <v>9</v>
      </c>
      <c r="P6" s="177">
        <v>3</v>
      </c>
      <c r="Q6" s="46"/>
      <c r="R6" s="177">
        <v>10</v>
      </c>
      <c r="S6" s="177">
        <v>4</v>
      </c>
      <c r="T6" s="52"/>
      <c r="U6" s="43"/>
    </row>
    <row r="7" spans="1:23" ht="16.5" customHeight="1" x14ac:dyDescent="0.2">
      <c r="A7" s="80" t="s">
        <v>3</v>
      </c>
      <c r="B7" s="84"/>
      <c r="C7" s="178">
        <v>309</v>
      </c>
      <c r="D7" s="178">
        <v>67</v>
      </c>
      <c r="E7" s="44"/>
      <c r="F7" s="178">
        <v>37</v>
      </c>
      <c r="G7" s="178" t="s">
        <v>69</v>
      </c>
      <c r="H7" s="44"/>
      <c r="I7" s="178" t="s">
        <v>69</v>
      </c>
      <c r="J7" s="178" t="s">
        <v>69</v>
      </c>
      <c r="K7" s="44"/>
      <c r="L7" s="178">
        <v>7</v>
      </c>
      <c r="M7" s="178">
        <v>1</v>
      </c>
      <c r="N7" s="44"/>
      <c r="O7" s="178">
        <v>39</v>
      </c>
      <c r="P7" s="178">
        <v>6</v>
      </c>
      <c r="Q7" s="44"/>
      <c r="R7" s="178" t="s">
        <v>69</v>
      </c>
      <c r="S7" s="178" t="s">
        <v>69</v>
      </c>
      <c r="T7" s="52"/>
      <c r="U7" s="43"/>
    </row>
    <row r="8" spans="1:23" ht="16.5" customHeight="1" x14ac:dyDescent="0.2">
      <c r="A8" s="80" t="s">
        <v>4</v>
      </c>
      <c r="B8" s="84"/>
      <c r="C8" s="178">
        <v>1179</v>
      </c>
      <c r="D8" s="178">
        <v>425</v>
      </c>
      <c r="E8" s="44"/>
      <c r="F8" s="178">
        <v>3009</v>
      </c>
      <c r="G8" s="178">
        <v>1028</v>
      </c>
      <c r="H8" s="44"/>
      <c r="I8" s="178">
        <v>3581</v>
      </c>
      <c r="J8" s="178">
        <v>942</v>
      </c>
      <c r="K8" s="44"/>
      <c r="L8" s="178">
        <v>1214</v>
      </c>
      <c r="M8" s="178">
        <v>400</v>
      </c>
      <c r="N8" s="44"/>
      <c r="O8" s="178">
        <v>3023</v>
      </c>
      <c r="P8" s="178">
        <v>1552</v>
      </c>
      <c r="Q8" s="44"/>
      <c r="R8" s="178">
        <v>820</v>
      </c>
      <c r="S8" s="178">
        <v>409</v>
      </c>
      <c r="T8" s="52"/>
      <c r="U8" s="43"/>
    </row>
    <row r="9" spans="1:23" ht="39" customHeight="1" x14ac:dyDescent="0.2">
      <c r="A9" s="35" t="s">
        <v>70</v>
      </c>
      <c r="B9" s="84"/>
      <c r="C9" s="177">
        <v>20</v>
      </c>
      <c r="D9" s="177" t="s">
        <v>69</v>
      </c>
      <c r="E9" s="46"/>
      <c r="F9" s="177">
        <v>49</v>
      </c>
      <c r="G9" s="177">
        <v>3</v>
      </c>
      <c r="H9" s="46"/>
      <c r="I9" s="177">
        <v>291</v>
      </c>
      <c r="J9" s="177">
        <v>42</v>
      </c>
      <c r="K9" s="46"/>
      <c r="L9" s="177">
        <v>19</v>
      </c>
      <c r="M9" s="177">
        <v>5</v>
      </c>
      <c r="N9" s="46"/>
      <c r="O9" s="177" t="s">
        <v>69</v>
      </c>
      <c r="P9" s="177" t="s">
        <v>69</v>
      </c>
      <c r="Q9" s="46"/>
      <c r="R9" s="177">
        <v>9</v>
      </c>
      <c r="S9" s="177">
        <v>1</v>
      </c>
      <c r="T9" s="52"/>
      <c r="U9" s="43"/>
    </row>
    <row r="10" spans="1:23" ht="62.25" customHeight="1" x14ac:dyDescent="0.2">
      <c r="A10" s="63" t="s">
        <v>71</v>
      </c>
      <c r="B10" s="84"/>
      <c r="C10" s="177">
        <v>32</v>
      </c>
      <c r="D10" s="177">
        <v>9</v>
      </c>
      <c r="E10" s="46"/>
      <c r="F10" s="177">
        <v>49</v>
      </c>
      <c r="G10" s="177">
        <v>4</v>
      </c>
      <c r="H10" s="46"/>
      <c r="I10" s="177">
        <v>5</v>
      </c>
      <c r="J10" s="177">
        <v>1</v>
      </c>
      <c r="K10" s="46"/>
      <c r="L10" s="177">
        <v>17</v>
      </c>
      <c r="M10" s="177">
        <v>3</v>
      </c>
      <c r="N10" s="46"/>
      <c r="O10" s="177">
        <v>44</v>
      </c>
      <c r="P10" s="177">
        <v>6</v>
      </c>
      <c r="Q10" s="46"/>
      <c r="R10" s="177" t="s">
        <v>69</v>
      </c>
      <c r="S10" s="177" t="s">
        <v>69</v>
      </c>
      <c r="T10" s="52"/>
      <c r="U10" s="43"/>
    </row>
    <row r="11" spans="1:23" ht="16.5" customHeight="1" x14ac:dyDescent="0.2">
      <c r="A11" s="32" t="s">
        <v>5</v>
      </c>
      <c r="B11" s="84"/>
      <c r="C11" s="178">
        <v>682</v>
      </c>
      <c r="D11" s="178">
        <v>60</v>
      </c>
      <c r="E11" s="44"/>
      <c r="F11" s="178">
        <v>1038</v>
      </c>
      <c r="G11" s="178">
        <v>155</v>
      </c>
      <c r="H11" s="44"/>
      <c r="I11" s="178">
        <v>2251</v>
      </c>
      <c r="J11" s="178">
        <v>248</v>
      </c>
      <c r="K11" s="44"/>
      <c r="L11" s="178">
        <v>1358</v>
      </c>
      <c r="M11" s="178">
        <v>135</v>
      </c>
      <c r="N11" s="44"/>
      <c r="O11" s="178">
        <v>465</v>
      </c>
      <c r="P11" s="178">
        <v>53</v>
      </c>
      <c r="Q11" s="44"/>
      <c r="R11" s="178">
        <v>250</v>
      </c>
      <c r="S11" s="178">
        <v>35</v>
      </c>
      <c r="T11" s="52"/>
      <c r="U11" s="43"/>
    </row>
    <row r="12" spans="1:23" ht="39" customHeight="1" x14ac:dyDescent="0.2">
      <c r="A12" s="35" t="s">
        <v>72</v>
      </c>
      <c r="B12" s="84"/>
      <c r="C12" s="177">
        <v>4688</v>
      </c>
      <c r="D12" s="177">
        <v>2701</v>
      </c>
      <c r="E12" s="46"/>
      <c r="F12" s="177">
        <v>6319</v>
      </c>
      <c r="G12" s="177">
        <v>3253</v>
      </c>
      <c r="H12" s="46"/>
      <c r="I12" s="177">
        <v>3462</v>
      </c>
      <c r="J12" s="177">
        <v>1696</v>
      </c>
      <c r="K12" s="46"/>
      <c r="L12" s="177">
        <v>2072</v>
      </c>
      <c r="M12" s="177">
        <v>1273</v>
      </c>
      <c r="N12" s="46"/>
      <c r="O12" s="177">
        <v>1369</v>
      </c>
      <c r="P12" s="177">
        <v>795</v>
      </c>
      <c r="Q12" s="46"/>
      <c r="R12" s="177">
        <v>2733</v>
      </c>
      <c r="S12" s="177">
        <v>1684</v>
      </c>
      <c r="T12" s="52"/>
      <c r="U12" s="43"/>
    </row>
    <row r="13" spans="1:23" ht="16.5" customHeight="1" x14ac:dyDescent="0.2">
      <c r="A13" s="35" t="s">
        <v>90</v>
      </c>
      <c r="B13" s="84"/>
      <c r="C13" s="178">
        <v>912</v>
      </c>
      <c r="D13" s="178">
        <v>264</v>
      </c>
      <c r="E13" s="44"/>
      <c r="F13" s="178">
        <v>1472</v>
      </c>
      <c r="G13" s="178">
        <v>353</v>
      </c>
      <c r="H13" s="44"/>
      <c r="I13" s="178">
        <v>694</v>
      </c>
      <c r="J13" s="178">
        <v>223</v>
      </c>
      <c r="K13" s="44"/>
      <c r="L13" s="178">
        <v>301</v>
      </c>
      <c r="M13" s="178">
        <v>39</v>
      </c>
      <c r="N13" s="44"/>
      <c r="O13" s="178">
        <v>229</v>
      </c>
      <c r="P13" s="178">
        <v>62</v>
      </c>
      <c r="Q13" s="44"/>
      <c r="R13" s="178">
        <v>198</v>
      </c>
      <c r="S13" s="178">
        <v>91</v>
      </c>
      <c r="T13" s="52"/>
      <c r="U13" s="43"/>
    </row>
    <row r="14" spans="1:23" ht="42" customHeight="1" x14ac:dyDescent="0.2">
      <c r="A14" s="35" t="s">
        <v>78</v>
      </c>
      <c r="B14" s="84"/>
      <c r="C14" s="177">
        <v>495</v>
      </c>
      <c r="D14" s="177">
        <v>300</v>
      </c>
      <c r="E14" s="46"/>
      <c r="F14" s="177">
        <v>666</v>
      </c>
      <c r="G14" s="177">
        <v>296</v>
      </c>
      <c r="H14" s="46"/>
      <c r="I14" s="177">
        <v>878</v>
      </c>
      <c r="J14" s="177">
        <v>407</v>
      </c>
      <c r="K14" s="46"/>
      <c r="L14" s="177">
        <v>605</v>
      </c>
      <c r="M14" s="177">
        <v>303</v>
      </c>
      <c r="N14" s="46"/>
      <c r="O14" s="177">
        <v>214</v>
      </c>
      <c r="P14" s="177">
        <v>106</v>
      </c>
      <c r="Q14" s="46"/>
      <c r="R14" s="177">
        <v>246</v>
      </c>
      <c r="S14" s="177">
        <v>126</v>
      </c>
      <c r="T14" s="52"/>
      <c r="U14" s="43"/>
    </row>
    <row r="15" spans="1:23" ht="28.5" customHeight="1" x14ac:dyDescent="0.2">
      <c r="A15" s="47" t="s">
        <v>73</v>
      </c>
      <c r="B15" s="84"/>
      <c r="C15" s="177">
        <v>1291</v>
      </c>
      <c r="D15" s="177">
        <v>557</v>
      </c>
      <c r="E15" s="46"/>
      <c r="F15" s="177">
        <v>1500</v>
      </c>
      <c r="G15" s="177">
        <v>659</v>
      </c>
      <c r="H15" s="46"/>
      <c r="I15" s="177">
        <v>1464</v>
      </c>
      <c r="J15" s="177">
        <v>574</v>
      </c>
      <c r="K15" s="46"/>
      <c r="L15" s="177">
        <v>1094</v>
      </c>
      <c r="M15" s="177">
        <v>399</v>
      </c>
      <c r="N15" s="46"/>
      <c r="O15" s="177">
        <v>318</v>
      </c>
      <c r="P15" s="177">
        <v>93</v>
      </c>
      <c r="Q15" s="46"/>
      <c r="R15" s="177">
        <v>193</v>
      </c>
      <c r="S15" s="177">
        <v>61</v>
      </c>
      <c r="T15" s="52"/>
      <c r="U15" s="43"/>
    </row>
    <row r="16" spans="1:23" ht="28.5" customHeight="1" x14ac:dyDescent="0.2">
      <c r="A16" s="35" t="s">
        <v>77</v>
      </c>
      <c r="B16" s="84"/>
      <c r="C16" s="177">
        <v>419</v>
      </c>
      <c r="D16" s="177">
        <v>267</v>
      </c>
      <c r="E16" s="46"/>
      <c r="F16" s="177">
        <v>401</v>
      </c>
      <c r="G16" s="177">
        <v>272</v>
      </c>
      <c r="H16" s="46"/>
      <c r="I16" s="177">
        <v>571</v>
      </c>
      <c r="J16" s="177">
        <v>402</v>
      </c>
      <c r="K16" s="46"/>
      <c r="L16" s="177">
        <v>355</v>
      </c>
      <c r="M16" s="177">
        <v>232</v>
      </c>
      <c r="N16" s="46"/>
      <c r="O16" s="177">
        <v>604</v>
      </c>
      <c r="P16" s="177">
        <v>409</v>
      </c>
      <c r="Q16" s="46"/>
      <c r="R16" s="177">
        <v>61</v>
      </c>
      <c r="S16" s="177">
        <v>43</v>
      </c>
      <c r="T16" s="52"/>
      <c r="U16" s="43"/>
    </row>
    <row r="17" spans="1:21" ht="16.5" customHeight="1" x14ac:dyDescent="0.2">
      <c r="A17" s="35" t="s">
        <v>74</v>
      </c>
      <c r="B17" s="84"/>
      <c r="C17" s="178">
        <v>103</v>
      </c>
      <c r="D17" s="178">
        <v>44</v>
      </c>
      <c r="E17" s="44"/>
      <c r="F17" s="178">
        <v>102</v>
      </c>
      <c r="G17" s="178">
        <v>50</v>
      </c>
      <c r="H17" s="44"/>
      <c r="I17" s="178">
        <v>125</v>
      </c>
      <c r="J17" s="178">
        <v>48</v>
      </c>
      <c r="K17" s="44"/>
      <c r="L17" s="178">
        <v>54</v>
      </c>
      <c r="M17" s="178">
        <v>21</v>
      </c>
      <c r="N17" s="44"/>
      <c r="O17" s="178">
        <v>21</v>
      </c>
      <c r="P17" s="178">
        <v>7</v>
      </c>
      <c r="Q17" s="44"/>
      <c r="R17" s="178">
        <v>361</v>
      </c>
      <c r="S17" s="178">
        <v>37</v>
      </c>
      <c r="T17" s="52"/>
      <c r="U17" s="43"/>
    </row>
    <row r="18" spans="1:21" ht="28.5" customHeight="1" x14ac:dyDescent="0.2">
      <c r="A18" s="35" t="s">
        <v>75</v>
      </c>
      <c r="B18" s="84"/>
      <c r="C18" s="177">
        <v>1301</v>
      </c>
      <c r="D18" s="177">
        <v>607</v>
      </c>
      <c r="E18" s="46"/>
      <c r="F18" s="177">
        <v>1579</v>
      </c>
      <c r="G18" s="177">
        <v>541</v>
      </c>
      <c r="H18" s="46"/>
      <c r="I18" s="177">
        <v>2188</v>
      </c>
      <c r="J18" s="177">
        <v>797</v>
      </c>
      <c r="K18" s="46"/>
      <c r="L18" s="177">
        <v>815</v>
      </c>
      <c r="M18" s="177">
        <v>342</v>
      </c>
      <c r="N18" s="46"/>
      <c r="O18" s="177">
        <v>1006</v>
      </c>
      <c r="P18" s="177">
        <v>603</v>
      </c>
      <c r="Q18" s="46"/>
      <c r="R18" s="177">
        <v>367</v>
      </c>
      <c r="S18" s="177">
        <v>150</v>
      </c>
      <c r="T18" s="52"/>
      <c r="U18" s="43"/>
    </row>
    <row r="19" spans="1:21" ht="42" customHeight="1" x14ac:dyDescent="0.2">
      <c r="A19" s="35" t="s">
        <v>76</v>
      </c>
      <c r="B19" s="84"/>
      <c r="C19" s="177">
        <v>371</v>
      </c>
      <c r="D19" s="177">
        <v>200</v>
      </c>
      <c r="E19" s="46"/>
      <c r="F19" s="177">
        <v>513</v>
      </c>
      <c r="G19" s="177">
        <v>194</v>
      </c>
      <c r="H19" s="46"/>
      <c r="I19" s="177">
        <v>1674</v>
      </c>
      <c r="J19" s="177">
        <v>482</v>
      </c>
      <c r="K19" s="46"/>
      <c r="L19" s="177">
        <v>300</v>
      </c>
      <c r="M19" s="177">
        <v>163</v>
      </c>
      <c r="N19" s="46"/>
      <c r="O19" s="177">
        <v>334</v>
      </c>
      <c r="P19" s="177">
        <v>214</v>
      </c>
      <c r="Q19" s="46"/>
      <c r="R19" s="177">
        <v>134</v>
      </c>
      <c r="S19" s="177">
        <v>38</v>
      </c>
      <c r="T19" s="52"/>
      <c r="U19" s="43"/>
    </row>
    <row r="20" spans="1:21" ht="42" customHeight="1" x14ac:dyDescent="0.2">
      <c r="A20" s="35" t="s">
        <v>7</v>
      </c>
      <c r="C20" s="177">
        <v>823</v>
      </c>
      <c r="D20" s="177">
        <v>611</v>
      </c>
      <c r="E20" s="46"/>
      <c r="F20" s="177">
        <v>740</v>
      </c>
      <c r="G20" s="177">
        <v>430</v>
      </c>
      <c r="H20" s="46"/>
      <c r="I20" s="177">
        <v>1189</v>
      </c>
      <c r="J20" s="177">
        <v>748</v>
      </c>
      <c r="K20" s="46"/>
      <c r="L20" s="177" t="s">
        <v>69</v>
      </c>
      <c r="M20" s="177" t="s">
        <v>69</v>
      </c>
      <c r="N20" s="46"/>
      <c r="O20" s="177">
        <v>7025</v>
      </c>
      <c r="P20" s="177">
        <v>2653</v>
      </c>
      <c r="Q20" s="46"/>
      <c r="R20" s="177">
        <v>105</v>
      </c>
      <c r="S20" s="177">
        <v>70</v>
      </c>
      <c r="T20" s="13"/>
      <c r="U20" s="43"/>
    </row>
    <row r="21" spans="1:21" ht="16.5" customHeight="1" x14ac:dyDescent="0.2">
      <c r="A21" s="32" t="s">
        <v>6</v>
      </c>
      <c r="C21" s="178">
        <v>1480</v>
      </c>
      <c r="D21" s="178">
        <v>1219</v>
      </c>
      <c r="E21" s="44"/>
      <c r="F21" s="178">
        <v>1113</v>
      </c>
      <c r="G21" s="178">
        <v>975</v>
      </c>
      <c r="H21" s="44"/>
      <c r="I21" s="178">
        <v>1599</v>
      </c>
      <c r="J21" s="178">
        <v>1292</v>
      </c>
      <c r="K21" s="44"/>
      <c r="L21" s="178">
        <v>1544</v>
      </c>
      <c r="M21" s="178">
        <v>1326</v>
      </c>
      <c r="N21" s="44"/>
      <c r="O21" s="178">
        <v>1190</v>
      </c>
      <c r="P21" s="178">
        <v>940</v>
      </c>
      <c r="Q21" s="44"/>
      <c r="R21" s="178">
        <v>1243</v>
      </c>
      <c r="S21" s="178">
        <v>1062</v>
      </c>
      <c r="T21" s="13"/>
      <c r="U21" s="43"/>
    </row>
    <row r="22" spans="1:21" ht="28.5" customHeight="1" x14ac:dyDescent="0.2">
      <c r="A22" s="35" t="s">
        <v>79</v>
      </c>
      <c r="C22" s="177">
        <v>368</v>
      </c>
      <c r="D22" s="177">
        <v>300</v>
      </c>
      <c r="E22" s="46"/>
      <c r="F22" s="177">
        <v>687</v>
      </c>
      <c r="G22" s="177">
        <v>587</v>
      </c>
      <c r="H22" s="46"/>
      <c r="I22" s="177">
        <v>760</v>
      </c>
      <c r="J22" s="177">
        <v>648</v>
      </c>
      <c r="K22" s="46"/>
      <c r="L22" s="177">
        <v>186</v>
      </c>
      <c r="M22" s="177">
        <v>123</v>
      </c>
      <c r="N22" s="46"/>
      <c r="O22" s="177">
        <v>5673</v>
      </c>
      <c r="P22" s="177">
        <v>4456</v>
      </c>
      <c r="Q22" s="46"/>
      <c r="R22" s="177">
        <v>2205</v>
      </c>
      <c r="S22" s="177">
        <v>1649</v>
      </c>
      <c r="T22" s="13"/>
      <c r="U22" s="43"/>
    </row>
    <row r="23" spans="1:21" ht="28.5" customHeight="1" x14ac:dyDescent="0.2">
      <c r="A23" s="35" t="s">
        <v>81</v>
      </c>
      <c r="C23" s="177">
        <v>232</v>
      </c>
      <c r="D23" s="177">
        <v>161</v>
      </c>
      <c r="E23" s="46"/>
      <c r="F23" s="177">
        <v>132</v>
      </c>
      <c r="G23" s="177">
        <v>66</v>
      </c>
      <c r="H23" s="46"/>
      <c r="I23" s="177">
        <v>913</v>
      </c>
      <c r="J23" s="177">
        <v>428</v>
      </c>
      <c r="K23" s="46"/>
      <c r="L23" s="177">
        <v>274</v>
      </c>
      <c r="M23" s="177">
        <v>168</v>
      </c>
      <c r="N23" s="46"/>
      <c r="O23" s="177">
        <v>185</v>
      </c>
      <c r="P23" s="177">
        <v>122</v>
      </c>
      <c r="Q23" s="46"/>
      <c r="R23" s="177">
        <v>330</v>
      </c>
      <c r="S23" s="177">
        <v>244</v>
      </c>
      <c r="T23" s="13"/>
      <c r="U23" s="43"/>
    </row>
    <row r="24" spans="1:21" ht="16.5" customHeight="1" x14ac:dyDescent="0.2">
      <c r="A24" s="35" t="s">
        <v>80</v>
      </c>
      <c r="C24" s="178">
        <v>260</v>
      </c>
      <c r="D24" s="178">
        <v>113</v>
      </c>
      <c r="E24" s="44"/>
      <c r="F24" s="178">
        <v>262</v>
      </c>
      <c r="G24" s="178">
        <v>178</v>
      </c>
      <c r="H24" s="44"/>
      <c r="I24" s="178">
        <v>357</v>
      </c>
      <c r="J24" s="178">
        <v>209</v>
      </c>
      <c r="K24" s="44"/>
      <c r="L24" s="178">
        <v>175</v>
      </c>
      <c r="M24" s="178">
        <v>107</v>
      </c>
      <c r="N24" s="44"/>
      <c r="O24" s="178">
        <v>111</v>
      </c>
      <c r="P24" s="178">
        <v>88</v>
      </c>
      <c r="Q24" s="44"/>
      <c r="R24" s="178">
        <v>118</v>
      </c>
      <c r="S24" s="178">
        <v>90</v>
      </c>
      <c r="T24" s="13"/>
      <c r="U24" s="43"/>
    </row>
  </sheetData>
  <mergeCells count="15">
    <mergeCell ref="A1:T1"/>
    <mergeCell ref="B4:C4"/>
    <mergeCell ref="D4:E4"/>
    <mergeCell ref="G4:H4"/>
    <mergeCell ref="B3:E3"/>
    <mergeCell ref="F3:H3"/>
    <mergeCell ref="I3:K3"/>
    <mergeCell ref="L3:N3"/>
    <mergeCell ref="O3:Q3"/>
    <mergeCell ref="P2:T2"/>
    <mergeCell ref="J4:K4"/>
    <mergeCell ref="M4:N4"/>
    <mergeCell ref="R3:T3"/>
    <mergeCell ref="P4:Q4"/>
    <mergeCell ref="S4:T4"/>
  </mergeCells>
  <phoneticPr fontId="1" type="noConversion"/>
  <printOptions horizontalCentered="1"/>
  <pageMargins left="0.59055118110236227" right="0.59055118110236227" top="0.98425196850393704" bottom="0.59055118110236227" header="0.51181102362204722" footer="0.51181102362204722"/>
  <pageSetup paperSize="9" scale="85" orientation="portrait" r:id="rId1"/>
  <headerFooter alignWithMargins="0">
    <oddFooter>&amp;L&amp;9 10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showGridLines="0" workbookViewId="0">
      <pane ySplit="4" topLeftCell="A5" activePane="bottomLeft" state="frozen"/>
      <selection pane="bottomLeft" activeCell="AA10" sqref="AA10"/>
    </sheetView>
  </sheetViews>
  <sheetFormatPr defaultColWidth="9.33203125" defaultRowHeight="12.75" x14ac:dyDescent="0.2"/>
  <cols>
    <col min="1" max="1" width="25.5" style="1" customWidth="1"/>
    <col min="2" max="2" width="0.5" style="1" customWidth="1"/>
    <col min="3" max="3" width="7.83203125" style="1" bestFit="1" customWidth="1"/>
    <col min="4" max="4" width="7.33203125" style="1" customWidth="1"/>
    <col min="5" max="5" width="0.5" style="1" customWidth="1"/>
    <col min="6" max="6" width="8" style="1" bestFit="1" customWidth="1"/>
    <col min="7" max="7" width="7.83203125" style="1" bestFit="1" customWidth="1"/>
    <col min="8" max="8" width="0.5" style="1" customWidth="1"/>
    <col min="9" max="9" width="8" style="1" bestFit="1" customWidth="1"/>
    <col min="10" max="10" width="7.83203125" style="1" bestFit="1" customWidth="1"/>
    <col min="11" max="11" width="0.5" style="1" customWidth="1"/>
    <col min="12" max="13" width="7.33203125" style="1" customWidth="1"/>
    <col min="14" max="14" width="0.5" style="1" customWidth="1"/>
    <col min="15" max="15" width="8" style="1" bestFit="1" customWidth="1"/>
    <col min="16" max="16" width="7.83203125" style="1" bestFit="1" customWidth="1"/>
    <col min="17" max="17" width="0.5" style="1" customWidth="1"/>
    <col min="18" max="19" width="7.33203125" style="1" customWidth="1"/>
    <col min="20" max="20" width="0.5" style="1" customWidth="1"/>
    <col min="21" max="21" width="3.1640625" style="1" customWidth="1"/>
    <col min="22" max="16384" width="9.33203125" style="1"/>
  </cols>
  <sheetData>
    <row r="1" spans="1:21" ht="15" x14ac:dyDescent="0.25">
      <c r="A1" s="234" t="s">
        <v>142</v>
      </c>
      <c r="B1" s="234"/>
      <c r="C1" s="234"/>
      <c r="D1" s="234"/>
      <c r="E1" s="234"/>
      <c r="F1" s="234"/>
      <c r="G1" s="234"/>
      <c r="H1" s="234"/>
      <c r="I1" s="234"/>
      <c r="J1" s="234"/>
      <c r="K1" s="234"/>
      <c r="L1" s="234"/>
      <c r="M1" s="234"/>
      <c r="N1" s="234"/>
      <c r="O1" s="234"/>
      <c r="P1" s="234"/>
      <c r="Q1" s="234"/>
      <c r="R1" s="234"/>
      <c r="S1" s="234"/>
      <c r="T1" s="234"/>
    </row>
    <row r="2" spans="1:21" ht="20.25" customHeight="1" thickBot="1" x14ac:dyDescent="0.25">
      <c r="A2" s="1" t="s">
        <v>116</v>
      </c>
      <c r="P2" s="263" t="s">
        <v>110</v>
      </c>
      <c r="Q2" s="263"/>
      <c r="R2" s="263"/>
      <c r="S2" s="263"/>
      <c r="T2" s="263"/>
    </row>
    <row r="3" spans="1:21" ht="27.75" customHeight="1" x14ac:dyDescent="0.2">
      <c r="A3" s="49"/>
      <c r="B3" s="240" t="s">
        <v>47</v>
      </c>
      <c r="C3" s="241"/>
      <c r="D3" s="241"/>
      <c r="E3" s="262"/>
      <c r="F3" s="261" t="s">
        <v>48</v>
      </c>
      <c r="G3" s="261"/>
      <c r="H3" s="261"/>
      <c r="I3" s="262" t="s">
        <v>49</v>
      </c>
      <c r="J3" s="261"/>
      <c r="K3" s="240"/>
      <c r="L3" s="261" t="s">
        <v>68</v>
      </c>
      <c r="M3" s="261"/>
      <c r="N3" s="261"/>
      <c r="O3" s="262" t="s">
        <v>50</v>
      </c>
      <c r="P3" s="261"/>
      <c r="Q3" s="240"/>
      <c r="R3" s="240" t="s">
        <v>51</v>
      </c>
      <c r="S3" s="241"/>
      <c r="T3" s="241"/>
    </row>
    <row r="4" spans="1:21" ht="17.25" customHeight="1" x14ac:dyDescent="0.2">
      <c r="A4" s="40"/>
      <c r="B4" s="214" t="s">
        <v>1</v>
      </c>
      <c r="C4" s="227"/>
      <c r="D4" s="264" t="s">
        <v>2</v>
      </c>
      <c r="E4" s="264"/>
      <c r="F4" s="87" t="s">
        <v>1</v>
      </c>
      <c r="G4" s="238" t="s">
        <v>2</v>
      </c>
      <c r="H4" s="211"/>
      <c r="I4" s="89" t="s">
        <v>1</v>
      </c>
      <c r="J4" s="238" t="s">
        <v>2</v>
      </c>
      <c r="K4" s="238"/>
      <c r="L4" s="87" t="s">
        <v>1</v>
      </c>
      <c r="M4" s="238" t="s">
        <v>2</v>
      </c>
      <c r="N4" s="211"/>
      <c r="O4" s="89" t="s">
        <v>1</v>
      </c>
      <c r="P4" s="238" t="s">
        <v>2</v>
      </c>
      <c r="Q4" s="238"/>
      <c r="R4" s="89" t="s">
        <v>1</v>
      </c>
      <c r="S4" s="238" t="s">
        <v>2</v>
      </c>
      <c r="T4" s="211"/>
    </row>
    <row r="5" spans="1:21" ht="30" customHeight="1" x14ac:dyDescent="0.2">
      <c r="A5" s="79" t="s">
        <v>34</v>
      </c>
      <c r="B5" s="82"/>
      <c r="C5" s="9">
        <v>4412</v>
      </c>
      <c r="D5" s="9">
        <v>2178</v>
      </c>
      <c r="E5" s="44"/>
      <c r="F5" s="9">
        <v>13528</v>
      </c>
      <c r="G5" s="9">
        <v>5558</v>
      </c>
      <c r="H5" s="83"/>
      <c r="I5" s="9">
        <v>11751</v>
      </c>
      <c r="J5" s="9">
        <v>5385</v>
      </c>
      <c r="K5" s="44"/>
      <c r="L5" s="9">
        <v>1474</v>
      </c>
      <c r="M5" s="9">
        <v>684</v>
      </c>
      <c r="N5" s="83"/>
      <c r="O5" s="9">
        <v>13185</v>
      </c>
      <c r="P5" s="9">
        <v>5401</v>
      </c>
      <c r="Q5" s="44"/>
      <c r="R5" s="9">
        <v>1008</v>
      </c>
      <c r="S5" s="9">
        <v>576</v>
      </c>
      <c r="T5" s="13"/>
      <c r="U5" s="43"/>
    </row>
    <row r="6" spans="1:21" ht="33.75" customHeight="1" x14ac:dyDescent="0.2">
      <c r="A6" s="96" t="s">
        <v>89</v>
      </c>
      <c r="B6" s="84"/>
      <c r="C6" s="177">
        <v>17</v>
      </c>
      <c r="D6" s="177">
        <v>15</v>
      </c>
      <c r="E6" s="46"/>
      <c r="F6" s="177">
        <v>6</v>
      </c>
      <c r="G6" s="177" t="s">
        <v>69</v>
      </c>
      <c r="H6" s="46"/>
      <c r="I6" s="177">
        <v>17</v>
      </c>
      <c r="J6" s="177">
        <v>9</v>
      </c>
      <c r="K6" s="46"/>
      <c r="L6" s="177">
        <v>2</v>
      </c>
      <c r="M6" s="177">
        <v>1</v>
      </c>
      <c r="N6" s="46"/>
      <c r="O6" s="177">
        <v>69</v>
      </c>
      <c r="P6" s="177">
        <v>40</v>
      </c>
      <c r="Q6" s="46"/>
      <c r="R6" s="177">
        <v>45</v>
      </c>
      <c r="S6" s="177">
        <v>34</v>
      </c>
      <c r="T6" s="13"/>
      <c r="U6" s="43"/>
    </row>
    <row r="7" spans="1:21" ht="16.5" customHeight="1" x14ac:dyDescent="0.2">
      <c r="A7" s="80" t="s">
        <v>3</v>
      </c>
      <c r="B7" s="84"/>
      <c r="C7" s="178" t="s">
        <v>69</v>
      </c>
      <c r="D7" s="178" t="s">
        <v>69</v>
      </c>
      <c r="E7" s="44"/>
      <c r="F7" s="178" t="s">
        <v>69</v>
      </c>
      <c r="G7" s="178" t="s">
        <v>69</v>
      </c>
      <c r="H7" s="44"/>
      <c r="I7" s="178" t="s">
        <v>69</v>
      </c>
      <c r="J7" s="178" t="s">
        <v>69</v>
      </c>
      <c r="K7" s="44"/>
      <c r="L7" s="178" t="s">
        <v>69</v>
      </c>
      <c r="M7" s="178" t="s">
        <v>69</v>
      </c>
      <c r="N7" s="44"/>
      <c r="O7" s="178" t="s">
        <v>69</v>
      </c>
      <c r="P7" s="178" t="s">
        <v>69</v>
      </c>
      <c r="Q7" s="44"/>
      <c r="R7" s="178" t="s">
        <v>69</v>
      </c>
      <c r="S7" s="178" t="s">
        <v>69</v>
      </c>
      <c r="T7" s="13"/>
      <c r="U7" s="43"/>
    </row>
    <row r="8" spans="1:21" ht="16.5" customHeight="1" x14ac:dyDescent="0.2">
      <c r="A8" s="80" t="s">
        <v>4</v>
      </c>
      <c r="B8" s="84"/>
      <c r="C8" s="178">
        <v>426</v>
      </c>
      <c r="D8" s="178">
        <v>54</v>
      </c>
      <c r="E8" s="44"/>
      <c r="F8" s="178">
        <v>2242</v>
      </c>
      <c r="G8" s="178">
        <v>533</v>
      </c>
      <c r="H8" s="44"/>
      <c r="I8" s="178">
        <v>2733</v>
      </c>
      <c r="J8" s="178">
        <v>727</v>
      </c>
      <c r="K8" s="44"/>
      <c r="L8" s="178">
        <v>29</v>
      </c>
      <c r="M8" s="178">
        <v>3</v>
      </c>
      <c r="N8" s="44"/>
      <c r="O8" s="178">
        <v>2478</v>
      </c>
      <c r="P8" s="178">
        <v>721</v>
      </c>
      <c r="Q8" s="44"/>
      <c r="R8" s="178">
        <v>171</v>
      </c>
      <c r="S8" s="178">
        <v>62</v>
      </c>
      <c r="T8" s="13"/>
      <c r="U8" s="43"/>
    </row>
    <row r="9" spans="1:21" ht="39.75" customHeight="1" x14ac:dyDescent="0.2">
      <c r="A9" s="35" t="s">
        <v>70</v>
      </c>
      <c r="B9" s="84"/>
      <c r="C9" s="177">
        <v>18</v>
      </c>
      <c r="D9" s="177">
        <v>4</v>
      </c>
      <c r="E9" s="46"/>
      <c r="F9" s="177">
        <v>71</v>
      </c>
      <c r="G9" s="177">
        <v>5</v>
      </c>
      <c r="H9" s="46"/>
      <c r="I9" s="177">
        <v>30</v>
      </c>
      <c r="J9" s="177">
        <v>9</v>
      </c>
      <c r="K9" s="46"/>
      <c r="L9" s="177" t="s">
        <v>69</v>
      </c>
      <c r="M9" s="177" t="s">
        <v>69</v>
      </c>
      <c r="N9" s="46"/>
      <c r="O9" s="177">
        <v>22</v>
      </c>
      <c r="P9" s="177" t="s">
        <v>69</v>
      </c>
      <c r="Q9" s="46"/>
      <c r="R9" s="177" t="s">
        <v>69</v>
      </c>
      <c r="S9" s="177" t="s">
        <v>69</v>
      </c>
      <c r="T9" s="13"/>
      <c r="U9" s="43"/>
    </row>
    <row r="10" spans="1:21" ht="65.25" customHeight="1" x14ac:dyDescent="0.2">
      <c r="A10" s="63" t="s">
        <v>71</v>
      </c>
      <c r="B10" s="84"/>
      <c r="C10" s="177">
        <v>5</v>
      </c>
      <c r="D10" s="177" t="s">
        <v>69</v>
      </c>
      <c r="E10" s="46"/>
      <c r="F10" s="177">
        <v>107</v>
      </c>
      <c r="G10" s="177">
        <v>8</v>
      </c>
      <c r="H10" s="46"/>
      <c r="I10" s="177">
        <v>27</v>
      </c>
      <c r="J10" s="177">
        <v>8</v>
      </c>
      <c r="K10" s="46"/>
      <c r="L10" s="177" t="s">
        <v>69</v>
      </c>
      <c r="M10" s="177" t="s">
        <v>69</v>
      </c>
      <c r="N10" s="46"/>
      <c r="O10" s="177">
        <v>40</v>
      </c>
      <c r="P10" s="177">
        <v>7</v>
      </c>
      <c r="Q10" s="46"/>
      <c r="R10" s="177" t="s">
        <v>69</v>
      </c>
      <c r="S10" s="177" t="s">
        <v>69</v>
      </c>
      <c r="T10" s="13"/>
      <c r="U10" s="43"/>
    </row>
    <row r="11" spans="1:21" ht="16.5" customHeight="1" x14ac:dyDescent="0.2">
      <c r="A11" s="32" t="s">
        <v>5</v>
      </c>
      <c r="B11" s="84"/>
      <c r="C11" s="178">
        <v>450</v>
      </c>
      <c r="D11" s="178">
        <v>57</v>
      </c>
      <c r="E11" s="44"/>
      <c r="F11" s="178">
        <v>1362</v>
      </c>
      <c r="G11" s="178">
        <v>142</v>
      </c>
      <c r="H11" s="44"/>
      <c r="I11" s="178">
        <v>1051</v>
      </c>
      <c r="J11" s="178">
        <v>101</v>
      </c>
      <c r="K11" s="44"/>
      <c r="L11" s="178">
        <v>290</v>
      </c>
      <c r="M11" s="178">
        <v>28</v>
      </c>
      <c r="N11" s="44"/>
      <c r="O11" s="178">
        <v>1018</v>
      </c>
      <c r="P11" s="178">
        <v>99</v>
      </c>
      <c r="Q11" s="44"/>
      <c r="R11" s="178">
        <v>25</v>
      </c>
      <c r="S11" s="178">
        <v>6</v>
      </c>
      <c r="T11" s="13"/>
      <c r="U11" s="43"/>
    </row>
    <row r="12" spans="1:21" ht="38.25" customHeight="1" x14ac:dyDescent="0.2">
      <c r="A12" s="35" t="s">
        <v>72</v>
      </c>
      <c r="B12" s="84"/>
      <c r="C12" s="177">
        <v>1512</v>
      </c>
      <c r="D12" s="177">
        <v>778</v>
      </c>
      <c r="E12" s="46"/>
      <c r="F12" s="177">
        <v>4379</v>
      </c>
      <c r="G12" s="177">
        <v>2126</v>
      </c>
      <c r="H12" s="46"/>
      <c r="I12" s="177">
        <v>3119</v>
      </c>
      <c r="J12" s="177">
        <v>1432</v>
      </c>
      <c r="K12" s="46"/>
      <c r="L12" s="177">
        <v>439</v>
      </c>
      <c r="M12" s="177">
        <v>233</v>
      </c>
      <c r="N12" s="46"/>
      <c r="O12" s="177">
        <v>3927</v>
      </c>
      <c r="P12" s="177">
        <v>1739</v>
      </c>
      <c r="Q12" s="46"/>
      <c r="R12" s="177">
        <v>132</v>
      </c>
      <c r="S12" s="177">
        <v>51</v>
      </c>
      <c r="T12" s="13"/>
      <c r="U12" s="43"/>
    </row>
    <row r="13" spans="1:21" ht="16.5" customHeight="1" x14ac:dyDescent="0.2">
      <c r="A13" s="35" t="s">
        <v>91</v>
      </c>
      <c r="B13" s="84"/>
      <c r="C13" s="178">
        <v>128</v>
      </c>
      <c r="D13" s="178">
        <v>38</v>
      </c>
      <c r="E13" s="44"/>
      <c r="F13" s="178">
        <v>1025</v>
      </c>
      <c r="G13" s="178">
        <v>267</v>
      </c>
      <c r="H13" s="44"/>
      <c r="I13" s="178">
        <v>276</v>
      </c>
      <c r="J13" s="178">
        <v>94</v>
      </c>
      <c r="K13" s="44"/>
      <c r="L13" s="178">
        <v>21</v>
      </c>
      <c r="M13" s="178">
        <v>6</v>
      </c>
      <c r="N13" s="44"/>
      <c r="O13" s="178">
        <v>1063</v>
      </c>
      <c r="P13" s="178">
        <v>233</v>
      </c>
      <c r="Q13" s="44"/>
      <c r="R13" s="178">
        <v>35</v>
      </c>
      <c r="S13" s="178">
        <v>6</v>
      </c>
      <c r="T13" s="13"/>
      <c r="U13" s="43"/>
    </row>
    <row r="14" spans="1:21" ht="42" customHeight="1" x14ac:dyDescent="0.2">
      <c r="A14" s="35" t="s">
        <v>78</v>
      </c>
      <c r="B14" s="84"/>
      <c r="C14" s="177">
        <v>113</v>
      </c>
      <c r="D14" s="177">
        <v>54</v>
      </c>
      <c r="E14" s="46"/>
      <c r="F14" s="177">
        <v>310</v>
      </c>
      <c r="G14" s="177">
        <v>146</v>
      </c>
      <c r="H14" s="46"/>
      <c r="I14" s="177">
        <v>172</v>
      </c>
      <c r="J14" s="177">
        <v>49</v>
      </c>
      <c r="K14" s="46"/>
      <c r="L14" s="177">
        <v>90</v>
      </c>
      <c r="M14" s="177">
        <v>25</v>
      </c>
      <c r="N14" s="46"/>
      <c r="O14" s="177">
        <v>252</v>
      </c>
      <c r="P14" s="177">
        <v>124</v>
      </c>
      <c r="Q14" s="46"/>
      <c r="R14" s="177">
        <v>6</v>
      </c>
      <c r="S14" s="177">
        <v>4</v>
      </c>
      <c r="T14" s="13"/>
      <c r="U14" s="43"/>
    </row>
    <row r="15" spans="1:21" ht="16.5" customHeight="1" x14ac:dyDescent="0.2">
      <c r="A15" s="47" t="s">
        <v>73</v>
      </c>
      <c r="B15" s="84"/>
      <c r="C15" s="178">
        <v>85</v>
      </c>
      <c r="D15" s="178">
        <v>21</v>
      </c>
      <c r="E15" s="44"/>
      <c r="F15" s="178">
        <v>355</v>
      </c>
      <c r="G15" s="178">
        <v>123</v>
      </c>
      <c r="H15" s="44"/>
      <c r="I15" s="178">
        <v>190</v>
      </c>
      <c r="J15" s="178">
        <v>52</v>
      </c>
      <c r="K15" s="44"/>
      <c r="L15" s="178">
        <v>42</v>
      </c>
      <c r="M15" s="178">
        <v>13</v>
      </c>
      <c r="N15" s="44"/>
      <c r="O15" s="178">
        <v>117</v>
      </c>
      <c r="P15" s="178">
        <v>16</v>
      </c>
      <c r="Q15" s="44"/>
      <c r="R15" s="178">
        <v>10</v>
      </c>
      <c r="S15" s="178">
        <v>3</v>
      </c>
      <c r="T15" s="13"/>
      <c r="U15" s="43"/>
    </row>
    <row r="16" spans="1:21" ht="28.5" customHeight="1" x14ac:dyDescent="0.2">
      <c r="A16" s="35" t="s">
        <v>77</v>
      </c>
      <c r="B16" s="84"/>
      <c r="C16" s="177">
        <v>161</v>
      </c>
      <c r="D16" s="177">
        <v>116</v>
      </c>
      <c r="E16" s="46"/>
      <c r="F16" s="177">
        <v>571</v>
      </c>
      <c r="G16" s="177">
        <v>409</v>
      </c>
      <c r="H16" s="46"/>
      <c r="I16" s="177">
        <v>1452</v>
      </c>
      <c r="J16" s="177">
        <v>1013</v>
      </c>
      <c r="K16" s="46"/>
      <c r="L16" s="177">
        <v>3</v>
      </c>
      <c r="M16" s="177">
        <v>2</v>
      </c>
      <c r="N16" s="46"/>
      <c r="O16" s="177">
        <v>130</v>
      </c>
      <c r="P16" s="177">
        <v>89</v>
      </c>
      <c r="Q16" s="46"/>
      <c r="R16" s="177" t="s">
        <v>69</v>
      </c>
      <c r="S16" s="177" t="s">
        <v>69</v>
      </c>
      <c r="T16" s="13"/>
      <c r="U16" s="43"/>
    </row>
    <row r="17" spans="1:21" ht="16.5" customHeight="1" x14ac:dyDescent="0.2">
      <c r="A17" s="35" t="s">
        <v>74</v>
      </c>
      <c r="B17" s="84"/>
      <c r="C17" s="178">
        <v>8</v>
      </c>
      <c r="D17" s="178">
        <v>4</v>
      </c>
      <c r="E17" s="44"/>
      <c r="F17" s="178">
        <v>60</v>
      </c>
      <c r="G17" s="178">
        <v>33</v>
      </c>
      <c r="H17" s="44"/>
      <c r="I17" s="178">
        <v>46</v>
      </c>
      <c r="J17" s="178">
        <v>15</v>
      </c>
      <c r="K17" s="44"/>
      <c r="L17" s="178">
        <v>19</v>
      </c>
      <c r="M17" s="178">
        <v>4</v>
      </c>
      <c r="N17" s="44"/>
      <c r="O17" s="178">
        <v>48</v>
      </c>
      <c r="P17" s="178">
        <v>19</v>
      </c>
      <c r="Q17" s="44"/>
      <c r="R17" s="178" t="s">
        <v>69</v>
      </c>
      <c r="S17" s="178" t="s">
        <v>69</v>
      </c>
      <c r="T17" s="13"/>
      <c r="U17" s="43"/>
    </row>
    <row r="18" spans="1:21" ht="28.5" customHeight="1" x14ac:dyDescent="0.2">
      <c r="A18" s="35" t="s">
        <v>75</v>
      </c>
      <c r="B18" s="84"/>
      <c r="C18" s="177">
        <v>424</v>
      </c>
      <c r="D18" s="177">
        <v>211</v>
      </c>
      <c r="E18" s="46"/>
      <c r="F18" s="177">
        <v>416</v>
      </c>
      <c r="G18" s="177">
        <v>181</v>
      </c>
      <c r="H18" s="46"/>
      <c r="I18" s="177">
        <v>330</v>
      </c>
      <c r="J18" s="177">
        <v>101</v>
      </c>
      <c r="K18" s="46"/>
      <c r="L18" s="177">
        <v>147</v>
      </c>
      <c r="M18" s="177">
        <v>54</v>
      </c>
      <c r="N18" s="46"/>
      <c r="O18" s="177">
        <v>371</v>
      </c>
      <c r="P18" s="177">
        <v>180</v>
      </c>
      <c r="Q18" s="46"/>
      <c r="R18" s="177">
        <v>214</v>
      </c>
      <c r="S18" s="177">
        <v>92</v>
      </c>
      <c r="T18" s="13"/>
      <c r="U18" s="43"/>
    </row>
    <row r="19" spans="1:21" ht="28.5" customHeight="1" x14ac:dyDescent="0.2">
      <c r="A19" s="35" t="s">
        <v>76</v>
      </c>
      <c r="B19" s="84"/>
      <c r="C19" s="177">
        <v>421</v>
      </c>
      <c r="D19" s="177">
        <v>289</v>
      </c>
      <c r="E19" s="46"/>
      <c r="F19" s="177">
        <v>982</v>
      </c>
      <c r="G19" s="177">
        <v>265</v>
      </c>
      <c r="H19" s="46"/>
      <c r="I19" s="177">
        <v>123</v>
      </c>
      <c r="J19" s="177">
        <v>30</v>
      </c>
      <c r="K19" s="46"/>
      <c r="L19" s="177">
        <v>68</v>
      </c>
      <c r="M19" s="177">
        <v>34</v>
      </c>
      <c r="N19" s="46"/>
      <c r="O19" s="177">
        <v>1188</v>
      </c>
      <c r="P19" s="177">
        <v>142</v>
      </c>
      <c r="Q19" s="46"/>
      <c r="R19" s="177">
        <v>2</v>
      </c>
      <c r="S19" s="177">
        <v>1</v>
      </c>
      <c r="T19" s="13"/>
      <c r="U19" s="43"/>
    </row>
    <row r="20" spans="1:21" ht="39.75" customHeight="1" x14ac:dyDescent="0.2">
      <c r="A20" s="35" t="s">
        <v>7</v>
      </c>
      <c r="C20" s="177" t="s">
        <v>69</v>
      </c>
      <c r="D20" s="177" t="s">
        <v>69</v>
      </c>
      <c r="E20" s="46"/>
      <c r="F20" s="177" t="s">
        <v>69</v>
      </c>
      <c r="G20" s="177" t="s">
        <v>69</v>
      </c>
      <c r="H20" s="46"/>
      <c r="I20" s="177">
        <v>127</v>
      </c>
      <c r="J20" s="177">
        <v>93</v>
      </c>
      <c r="K20" s="46"/>
      <c r="L20" s="177" t="s">
        <v>69</v>
      </c>
      <c r="M20" s="177" t="s">
        <v>69</v>
      </c>
      <c r="N20" s="46"/>
      <c r="O20" s="177">
        <v>274</v>
      </c>
      <c r="P20" s="177">
        <v>161</v>
      </c>
      <c r="Q20" s="46"/>
      <c r="R20" s="177" t="s">
        <v>69</v>
      </c>
      <c r="S20" s="177" t="s">
        <v>69</v>
      </c>
      <c r="T20" s="43"/>
      <c r="U20" s="43"/>
    </row>
    <row r="21" spans="1:21" ht="16.5" customHeight="1" x14ac:dyDescent="0.2">
      <c r="A21" s="32" t="s">
        <v>6</v>
      </c>
      <c r="C21" s="178">
        <v>417</v>
      </c>
      <c r="D21" s="178">
        <v>355</v>
      </c>
      <c r="E21" s="44"/>
      <c r="F21" s="178">
        <v>908</v>
      </c>
      <c r="G21" s="178">
        <v>801</v>
      </c>
      <c r="H21" s="44"/>
      <c r="I21" s="178">
        <v>920</v>
      </c>
      <c r="J21" s="178">
        <v>823</v>
      </c>
      <c r="K21" s="44"/>
      <c r="L21" s="178">
        <v>264</v>
      </c>
      <c r="M21" s="178">
        <v>235</v>
      </c>
      <c r="N21" s="44"/>
      <c r="O21" s="178">
        <v>1600</v>
      </c>
      <c r="P21" s="178">
        <v>1408</v>
      </c>
      <c r="Q21" s="44"/>
      <c r="R21" s="178">
        <v>234</v>
      </c>
      <c r="S21" s="178">
        <v>211</v>
      </c>
      <c r="T21" s="43"/>
      <c r="U21" s="43"/>
    </row>
    <row r="22" spans="1:21" ht="28.5" customHeight="1" x14ac:dyDescent="0.2">
      <c r="A22" s="35" t="s">
        <v>79</v>
      </c>
      <c r="C22" s="177">
        <v>77</v>
      </c>
      <c r="D22" s="177">
        <v>63</v>
      </c>
      <c r="E22" s="46"/>
      <c r="F22" s="177">
        <v>512</v>
      </c>
      <c r="G22" s="177">
        <v>363</v>
      </c>
      <c r="H22" s="46"/>
      <c r="I22" s="177">
        <v>885</v>
      </c>
      <c r="J22" s="177">
        <v>662</v>
      </c>
      <c r="K22" s="46"/>
      <c r="L22" s="177">
        <v>16</v>
      </c>
      <c r="M22" s="177">
        <v>14</v>
      </c>
      <c r="N22" s="46"/>
      <c r="O22" s="177">
        <v>235</v>
      </c>
      <c r="P22" s="177">
        <v>212</v>
      </c>
      <c r="Q22" s="46"/>
      <c r="R22" s="177">
        <v>55</v>
      </c>
      <c r="S22" s="177">
        <v>41</v>
      </c>
      <c r="T22" s="43"/>
      <c r="U22" s="43"/>
    </row>
    <row r="23" spans="1:21" ht="28.5" customHeight="1" x14ac:dyDescent="0.2">
      <c r="A23" s="35" t="s">
        <v>81</v>
      </c>
      <c r="C23" s="177">
        <v>87</v>
      </c>
      <c r="D23" s="177">
        <v>77</v>
      </c>
      <c r="E23" s="46"/>
      <c r="F23" s="177">
        <v>108</v>
      </c>
      <c r="G23" s="177">
        <v>96</v>
      </c>
      <c r="H23" s="46"/>
      <c r="I23" s="177">
        <v>82</v>
      </c>
      <c r="J23" s="177">
        <v>62</v>
      </c>
      <c r="K23" s="46"/>
      <c r="L23" s="177">
        <v>29</v>
      </c>
      <c r="M23" s="177">
        <v>19</v>
      </c>
      <c r="N23" s="46"/>
      <c r="O23" s="177">
        <v>192</v>
      </c>
      <c r="P23" s="177">
        <v>120</v>
      </c>
      <c r="Q23" s="46"/>
      <c r="R23" s="177" t="s">
        <v>69</v>
      </c>
      <c r="S23" s="177" t="s">
        <v>69</v>
      </c>
      <c r="T23" s="43"/>
      <c r="U23" s="43"/>
    </row>
    <row r="24" spans="1:21" ht="16.5" customHeight="1" x14ac:dyDescent="0.2">
      <c r="A24" s="35" t="s">
        <v>80</v>
      </c>
      <c r="C24" s="178">
        <v>63</v>
      </c>
      <c r="D24" s="178">
        <v>42</v>
      </c>
      <c r="E24" s="44"/>
      <c r="F24" s="178">
        <v>114</v>
      </c>
      <c r="G24" s="178">
        <v>60</v>
      </c>
      <c r="H24" s="44"/>
      <c r="I24" s="178">
        <v>171</v>
      </c>
      <c r="J24" s="178">
        <v>105</v>
      </c>
      <c r="K24" s="44"/>
      <c r="L24" s="178">
        <v>15</v>
      </c>
      <c r="M24" s="178">
        <v>13</v>
      </c>
      <c r="N24" s="44"/>
      <c r="O24" s="178">
        <v>161</v>
      </c>
      <c r="P24" s="178">
        <v>91</v>
      </c>
      <c r="Q24" s="44"/>
      <c r="R24" s="178">
        <v>79</v>
      </c>
      <c r="S24" s="178">
        <v>65</v>
      </c>
      <c r="T24" s="43"/>
      <c r="U24" s="43"/>
    </row>
  </sheetData>
  <mergeCells count="15">
    <mergeCell ref="R3:T3"/>
    <mergeCell ref="S4:T4"/>
    <mergeCell ref="D4:E4"/>
    <mergeCell ref="J4:K4"/>
    <mergeCell ref="A1:T1"/>
    <mergeCell ref="F3:H3"/>
    <mergeCell ref="I3:K3"/>
    <mergeCell ref="L3:N3"/>
    <mergeCell ref="O3:Q3"/>
    <mergeCell ref="P2:T2"/>
    <mergeCell ref="B3:E3"/>
    <mergeCell ref="B4:C4"/>
    <mergeCell ref="M4:N4"/>
    <mergeCell ref="P4:Q4"/>
    <mergeCell ref="G4:H4"/>
  </mergeCells>
  <phoneticPr fontId="1" type="noConversion"/>
  <printOptions horizontalCentered="1"/>
  <pageMargins left="0.59055118110236227" right="0.59055118110236227" top="0.98425196850393704" bottom="0.59055118110236227" header="0.51181102362204722" footer="0.51181102362204722"/>
  <pageSetup paperSize="9" scale="85" orientation="portrait" r:id="rId1"/>
  <headerFooter alignWithMargins="0">
    <oddFooter>&amp;R&amp;9 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workbookViewId="0">
      <selection activeCell="S17" sqref="S17"/>
    </sheetView>
  </sheetViews>
  <sheetFormatPr defaultColWidth="9.33203125" defaultRowHeight="12.75" x14ac:dyDescent="0.2"/>
  <cols>
    <col min="1" max="1" width="3.1640625" style="1" customWidth="1"/>
    <col min="2" max="2" width="14.5" style="1" customWidth="1"/>
    <col min="3" max="13" width="9.1640625" style="1" customWidth="1"/>
    <col min="14" max="16384" width="9.33203125" style="1"/>
  </cols>
  <sheetData>
    <row r="1" spans="1:13" ht="17.25" x14ac:dyDescent="0.25">
      <c r="A1" s="234" t="s">
        <v>143</v>
      </c>
      <c r="B1" s="234"/>
      <c r="C1" s="234"/>
      <c r="D1" s="234"/>
      <c r="E1" s="234"/>
      <c r="F1" s="234"/>
      <c r="G1" s="234"/>
      <c r="H1" s="234"/>
      <c r="I1" s="234"/>
      <c r="J1" s="234"/>
      <c r="K1" s="234"/>
      <c r="L1" s="234"/>
      <c r="M1" s="234"/>
    </row>
    <row r="2" spans="1:13" ht="20.25" customHeight="1" thickBot="1" x14ac:dyDescent="0.25">
      <c r="E2" s="2"/>
      <c r="G2" s="102"/>
      <c r="H2" s="102"/>
      <c r="K2" s="27"/>
      <c r="L2" s="263" t="s">
        <v>65</v>
      </c>
      <c r="M2" s="263"/>
    </row>
    <row r="3" spans="1:13" ht="23.25" customHeight="1" x14ac:dyDescent="0.2">
      <c r="A3" s="88"/>
      <c r="B3" s="103"/>
      <c r="C3" s="115" t="s">
        <v>85</v>
      </c>
      <c r="D3" s="115" t="s">
        <v>86</v>
      </c>
      <c r="E3" s="115" t="s">
        <v>87</v>
      </c>
      <c r="F3" s="115" t="s">
        <v>88</v>
      </c>
      <c r="G3" s="115" t="s">
        <v>93</v>
      </c>
      <c r="H3" s="115" t="s">
        <v>97</v>
      </c>
      <c r="I3" s="115" t="s">
        <v>101</v>
      </c>
      <c r="J3" s="115" t="s">
        <v>106</v>
      </c>
      <c r="K3" s="114" t="s">
        <v>107</v>
      </c>
      <c r="L3" s="115" t="s">
        <v>108</v>
      </c>
      <c r="M3" s="114" t="s">
        <v>109</v>
      </c>
    </row>
    <row r="4" spans="1:13" ht="35.25" customHeight="1" x14ac:dyDescent="0.2">
      <c r="A4" s="55" t="s">
        <v>34</v>
      </c>
      <c r="B4" s="30"/>
      <c r="C4" s="113">
        <f t="shared" ref="C4:J4" si="0">SUM(C5:C6)</f>
        <v>39137</v>
      </c>
      <c r="D4" s="116">
        <f t="shared" si="0"/>
        <v>34334</v>
      </c>
      <c r="E4" s="116">
        <f t="shared" si="0"/>
        <v>27808</v>
      </c>
      <c r="F4" s="116">
        <f t="shared" si="0"/>
        <v>28513</v>
      </c>
      <c r="G4" s="116">
        <f t="shared" si="0"/>
        <v>37327</v>
      </c>
      <c r="H4" s="116">
        <f t="shared" si="0"/>
        <v>41368</v>
      </c>
      <c r="I4" s="116">
        <f t="shared" si="0"/>
        <v>41869</v>
      </c>
      <c r="J4" s="116">
        <f t="shared" si="0"/>
        <v>47055</v>
      </c>
      <c r="K4" s="116">
        <f t="shared" ref="K4:M4" si="1">SUM(K5:K6)</f>
        <v>48243</v>
      </c>
      <c r="L4" s="116">
        <f t="shared" si="1"/>
        <v>41484</v>
      </c>
      <c r="M4" s="117">
        <f t="shared" si="1"/>
        <v>36008</v>
      </c>
    </row>
    <row r="5" spans="1:13" ht="20.25" customHeight="1" x14ac:dyDescent="0.2">
      <c r="B5" s="32" t="s">
        <v>9</v>
      </c>
      <c r="C5" s="112">
        <v>15525</v>
      </c>
      <c r="D5" s="118">
        <v>13637</v>
      </c>
      <c r="E5" s="118">
        <v>11286</v>
      </c>
      <c r="F5" s="118">
        <v>11987</v>
      </c>
      <c r="G5" s="118">
        <v>19476</v>
      </c>
      <c r="H5" s="118">
        <v>20238</v>
      </c>
      <c r="I5" s="118">
        <v>20654</v>
      </c>
      <c r="J5" s="119">
        <v>23585</v>
      </c>
      <c r="K5" s="118">
        <v>23654</v>
      </c>
      <c r="L5" s="118">
        <v>20174</v>
      </c>
      <c r="M5" s="112">
        <v>17043</v>
      </c>
    </row>
    <row r="6" spans="1:13" ht="15.75" customHeight="1" x14ac:dyDescent="0.2">
      <c r="B6" s="32" t="s">
        <v>2</v>
      </c>
      <c r="C6" s="112">
        <v>23612</v>
      </c>
      <c r="D6" s="118">
        <v>20697</v>
      </c>
      <c r="E6" s="118">
        <v>16522</v>
      </c>
      <c r="F6" s="118">
        <v>16526</v>
      </c>
      <c r="G6" s="118">
        <v>17851</v>
      </c>
      <c r="H6" s="118">
        <v>21130</v>
      </c>
      <c r="I6" s="118">
        <v>21215</v>
      </c>
      <c r="J6" s="119">
        <v>23470</v>
      </c>
      <c r="K6" s="118">
        <v>24589</v>
      </c>
      <c r="L6" s="118">
        <v>21310</v>
      </c>
      <c r="M6" s="112">
        <v>18965</v>
      </c>
    </row>
    <row r="7" spans="1:13" ht="22.5" customHeight="1" x14ac:dyDescent="0.2">
      <c r="A7" s="37" t="s">
        <v>114</v>
      </c>
    </row>
  </sheetData>
  <mergeCells count="2">
    <mergeCell ref="A1:M1"/>
    <mergeCell ref="L2:M2"/>
  </mergeCells>
  <phoneticPr fontId="1" type="noConversion"/>
  <printOptions horizontalCentered="1"/>
  <pageMargins left="0.59055118110236227" right="0.59055118110236227" top="0.98425196850393704" bottom="0.59055118110236227" header="0.51181102362204722" footer="0.51181102362204722"/>
  <pageSetup paperSize="9" scale="9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showGridLines="0" workbookViewId="0">
      <selection activeCell="X19" sqref="X19"/>
    </sheetView>
  </sheetViews>
  <sheetFormatPr defaultColWidth="9.33203125" defaultRowHeight="12.75" x14ac:dyDescent="0.2"/>
  <cols>
    <col min="1" max="1" width="34.33203125" style="1" customWidth="1"/>
    <col min="2" max="2" width="9" style="1" customWidth="1"/>
    <col min="3" max="3" width="1.6640625" style="1" customWidth="1"/>
    <col min="4" max="4" width="9" style="1" customWidth="1"/>
    <col min="5" max="5" width="1.6640625" style="1" customWidth="1"/>
    <col min="6" max="6" width="9" style="1" customWidth="1"/>
    <col min="7" max="7" width="1.6640625" style="1" customWidth="1"/>
    <col min="8" max="8" width="9" style="1" customWidth="1"/>
    <col min="9" max="9" width="1.6640625" style="1" customWidth="1"/>
    <col min="10" max="10" width="9" style="1" customWidth="1"/>
    <col min="11" max="11" width="1.6640625" style="1" customWidth="1"/>
    <col min="12" max="12" width="9" style="1" customWidth="1"/>
    <col min="13" max="13" width="1.6640625" style="1" customWidth="1"/>
    <col min="14" max="14" width="9" style="1" customWidth="1"/>
    <col min="15" max="15" width="1.6640625" style="1" customWidth="1"/>
    <col min="16" max="16" width="9" style="1" customWidth="1"/>
    <col min="17" max="17" width="1.6640625" style="1" customWidth="1"/>
    <col min="18" max="16384" width="9.33203125" style="1"/>
  </cols>
  <sheetData>
    <row r="1" spans="1:17" ht="27.75" customHeight="1" thickBot="1" x14ac:dyDescent="0.25">
      <c r="A1" s="213" t="s">
        <v>144</v>
      </c>
      <c r="B1" s="213"/>
      <c r="C1" s="213"/>
      <c r="D1" s="213"/>
      <c r="E1" s="213"/>
      <c r="F1" s="213"/>
      <c r="G1" s="213"/>
      <c r="H1" s="213"/>
      <c r="I1" s="213"/>
      <c r="J1" s="213"/>
      <c r="K1" s="213"/>
      <c r="L1" s="213"/>
      <c r="M1" s="213"/>
      <c r="N1" s="213"/>
      <c r="O1" s="213"/>
      <c r="P1" s="213"/>
      <c r="Q1" s="213"/>
    </row>
    <row r="2" spans="1:17" ht="20.25" customHeight="1" x14ac:dyDescent="0.2">
      <c r="A2" s="250" t="s">
        <v>55</v>
      </c>
      <c r="B2" s="231" t="s">
        <v>109</v>
      </c>
      <c r="C2" s="232"/>
      <c r="D2" s="232"/>
      <c r="E2" s="232"/>
      <c r="F2" s="232"/>
      <c r="G2" s="232"/>
      <c r="H2" s="232"/>
      <c r="I2" s="232"/>
      <c r="J2" s="232"/>
      <c r="K2" s="232"/>
      <c r="L2" s="232"/>
      <c r="M2" s="232"/>
      <c r="N2" s="232"/>
      <c r="O2" s="232"/>
      <c r="P2" s="232"/>
      <c r="Q2" s="232"/>
    </row>
    <row r="3" spans="1:17" ht="20.25" customHeight="1" x14ac:dyDescent="0.2">
      <c r="A3" s="252"/>
      <c r="B3" s="238" t="s">
        <v>56</v>
      </c>
      <c r="C3" s="238"/>
      <c r="D3" s="238"/>
      <c r="E3" s="211"/>
      <c r="F3" s="211" t="s">
        <v>66</v>
      </c>
      <c r="G3" s="212"/>
      <c r="H3" s="212"/>
      <c r="I3" s="216"/>
      <c r="J3" s="211" t="s">
        <v>67</v>
      </c>
      <c r="K3" s="212"/>
      <c r="L3" s="212"/>
      <c r="M3" s="216"/>
      <c r="N3" s="211" t="s">
        <v>57</v>
      </c>
      <c r="O3" s="212"/>
      <c r="P3" s="212"/>
      <c r="Q3" s="212"/>
    </row>
    <row r="4" spans="1:17" ht="20.25" customHeight="1" x14ac:dyDescent="0.2">
      <c r="A4" s="215"/>
      <c r="B4" s="238" t="s">
        <v>1</v>
      </c>
      <c r="C4" s="238"/>
      <c r="D4" s="238" t="s">
        <v>2</v>
      </c>
      <c r="E4" s="238"/>
      <c r="F4" s="211" t="s">
        <v>1</v>
      </c>
      <c r="G4" s="216"/>
      <c r="H4" s="211" t="s">
        <v>2</v>
      </c>
      <c r="I4" s="216"/>
      <c r="J4" s="211" t="s">
        <v>1</v>
      </c>
      <c r="K4" s="216"/>
      <c r="L4" s="211" t="s">
        <v>2</v>
      </c>
      <c r="M4" s="216"/>
      <c r="N4" s="211" t="s">
        <v>1</v>
      </c>
      <c r="O4" s="216"/>
      <c r="P4" s="238" t="s">
        <v>2</v>
      </c>
      <c r="Q4" s="211"/>
    </row>
    <row r="5" spans="1:17" ht="24.75" customHeight="1" x14ac:dyDescent="0.2">
      <c r="A5" s="55" t="s">
        <v>58</v>
      </c>
      <c r="B5" s="104">
        <f>SUM(B6:B22)</f>
        <v>36008</v>
      </c>
      <c r="C5" s="41"/>
      <c r="D5" s="41">
        <f>SUM(D6:D22)</f>
        <v>18965</v>
      </c>
      <c r="E5" s="41"/>
      <c r="F5" s="104">
        <f>SUM(F6:F22)</f>
        <v>31311</v>
      </c>
      <c r="G5" s="41"/>
      <c r="H5" s="41">
        <f>SUM(H6:H22)</f>
        <v>17038</v>
      </c>
      <c r="I5" s="41"/>
      <c r="J5" s="104">
        <f>SUM(J6:J22)</f>
        <v>30896</v>
      </c>
      <c r="K5" s="41"/>
      <c r="L5" s="41">
        <f>SUM(L6:L22)</f>
        <v>17076</v>
      </c>
      <c r="M5" s="42"/>
      <c r="N5" s="104">
        <f>SUM(N6:N22)</f>
        <v>30307</v>
      </c>
      <c r="O5" s="41"/>
      <c r="P5" s="41">
        <f>SUM(P6:P22)</f>
        <v>16548</v>
      </c>
      <c r="Q5" s="41"/>
    </row>
    <row r="6" spans="1:17" ht="18.75" customHeight="1" x14ac:dyDescent="0.2">
      <c r="A6" s="1" t="s">
        <v>59</v>
      </c>
      <c r="B6" s="11">
        <v>1564</v>
      </c>
      <c r="C6" s="43"/>
      <c r="D6" s="43">
        <v>813</v>
      </c>
      <c r="E6" s="43"/>
      <c r="F6" s="11">
        <v>1415</v>
      </c>
      <c r="G6" s="43"/>
      <c r="H6" s="43">
        <v>738</v>
      </c>
      <c r="I6" s="43"/>
      <c r="J6" s="11">
        <v>1423</v>
      </c>
      <c r="K6" s="13"/>
      <c r="L6" s="13">
        <v>748</v>
      </c>
      <c r="M6" s="54"/>
      <c r="N6" s="13">
        <v>1424</v>
      </c>
      <c r="O6" s="43"/>
      <c r="P6" s="13">
        <v>755</v>
      </c>
      <c r="Q6" s="43"/>
    </row>
    <row r="7" spans="1:17" ht="15.75" customHeight="1" x14ac:dyDescent="0.2">
      <c r="A7" s="1" t="s">
        <v>37</v>
      </c>
      <c r="B7" s="11">
        <v>1085</v>
      </c>
      <c r="C7" s="43"/>
      <c r="D7" s="43">
        <v>609</v>
      </c>
      <c r="E7" s="43"/>
      <c r="F7" s="11">
        <v>990</v>
      </c>
      <c r="G7" s="43"/>
      <c r="H7" s="43">
        <v>550</v>
      </c>
      <c r="I7" s="43"/>
      <c r="J7" s="11">
        <v>960</v>
      </c>
      <c r="K7" s="13"/>
      <c r="L7" s="13">
        <v>548</v>
      </c>
      <c r="M7" s="54"/>
      <c r="N7" s="13">
        <v>1001</v>
      </c>
      <c r="O7" s="43"/>
      <c r="P7" s="13">
        <v>547</v>
      </c>
      <c r="Q7" s="43"/>
    </row>
    <row r="8" spans="1:17" ht="15.75" customHeight="1" x14ac:dyDescent="0.2">
      <c r="A8" s="1" t="s">
        <v>38</v>
      </c>
      <c r="B8" s="11">
        <v>1902</v>
      </c>
      <c r="C8" s="43"/>
      <c r="D8" s="43">
        <v>1023</v>
      </c>
      <c r="E8" s="43"/>
      <c r="F8" s="11">
        <v>1686</v>
      </c>
      <c r="G8" s="43"/>
      <c r="H8" s="43">
        <v>921</v>
      </c>
      <c r="I8" s="43"/>
      <c r="J8" s="11">
        <v>1659</v>
      </c>
      <c r="K8" s="13"/>
      <c r="L8" s="13">
        <v>918</v>
      </c>
      <c r="M8" s="54"/>
      <c r="N8" s="13">
        <v>1654</v>
      </c>
      <c r="O8" s="43"/>
      <c r="P8" s="13">
        <v>931</v>
      </c>
      <c r="Q8" s="43"/>
    </row>
    <row r="9" spans="1:17" ht="15.75" customHeight="1" x14ac:dyDescent="0.2">
      <c r="A9" s="96" t="s">
        <v>39</v>
      </c>
      <c r="B9" s="11">
        <v>2009</v>
      </c>
      <c r="C9" s="43"/>
      <c r="D9" s="43">
        <v>1059</v>
      </c>
      <c r="E9" s="43"/>
      <c r="F9" s="11">
        <v>1841</v>
      </c>
      <c r="G9" s="43"/>
      <c r="H9" s="43">
        <v>984</v>
      </c>
      <c r="I9" s="43"/>
      <c r="J9" s="11">
        <v>1814</v>
      </c>
      <c r="K9" s="13"/>
      <c r="L9" s="13">
        <v>998</v>
      </c>
      <c r="M9" s="54"/>
      <c r="N9" s="13">
        <v>1741</v>
      </c>
      <c r="O9" s="43"/>
      <c r="P9" s="13">
        <v>939</v>
      </c>
      <c r="Q9" s="43"/>
    </row>
    <row r="10" spans="1:17" ht="15.75" customHeight="1" x14ac:dyDescent="0.2">
      <c r="A10" s="1" t="s">
        <v>40</v>
      </c>
      <c r="B10" s="11">
        <v>3323</v>
      </c>
      <c r="C10" s="43"/>
      <c r="D10" s="43">
        <v>1756</v>
      </c>
      <c r="E10" s="43"/>
      <c r="F10" s="11">
        <v>2912</v>
      </c>
      <c r="G10" s="43"/>
      <c r="H10" s="43">
        <v>1579</v>
      </c>
      <c r="I10" s="43"/>
      <c r="J10" s="11">
        <v>2913</v>
      </c>
      <c r="K10" s="13"/>
      <c r="L10" s="13">
        <v>1623</v>
      </c>
      <c r="M10" s="54"/>
      <c r="N10" s="13">
        <v>2851</v>
      </c>
      <c r="O10" s="43"/>
      <c r="P10" s="13">
        <v>1559</v>
      </c>
      <c r="Q10" s="43"/>
    </row>
    <row r="11" spans="1:17" ht="15.75" customHeight="1" x14ac:dyDescent="0.2">
      <c r="A11" s="96" t="s">
        <v>41</v>
      </c>
      <c r="B11" s="11">
        <v>2443</v>
      </c>
      <c r="C11" s="43"/>
      <c r="D11" s="43">
        <v>1252</v>
      </c>
      <c r="E11" s="43"/>
      <c r="F11" s="11">
        <v>2194</v>
      </c>
      <c r="G11" s="43"/>
      <c r="H11" s="43">
        <v>1138</v>
      </c>
      <c r="I11" s="43"/>
      <c r="J11" s="11">
        <v>2201</v>
      </c>
      <c r="K11" s="13"/>
      <c r="L11" s="13">
        <v>1177</v>
      </c>
      <c r="M11" s="54"/>
      <c r="N11" s="13">
        <v>2172</v>
      </c>
      <c r="O11" s="43"/>
      <c r="P11" s="13">
        <v>1143</v>
      </c>
      <c r="Q11" s="43"/>
    </row>
    <row r="12" spans="1:17" ht="15.75" customHeight="1" x14ac:dyDescent="0.2">
      <c r="A12" s="1" t="s">
        <v>42</v>
      </c>
      <c r="B12" s="11">
        <v>2875</v>
      </c>
      <c r="C12" s="43"/>
      <c r="D12" s="43">
        <v>1529</v>
      </c>
      <c r="E12" s="43"/>
      <c r="F12" s="11">
        <v>2455</v>
      </c>
      <c r="G12" s="43"/>
      <c r="H12" s="43">
        <v>1380</v>
      </c>
      <c r="I12" s="43"/>
      <c r="J12" s="11">
        <v>2456</v>
      </c>
      <c r="K12" s="13"/>
      <c r="L12" s="13">
        <v>1395</v>
      </c>
      <c r="M12" s="54"/>
      <c r="N12" s="13">
        <v>2362</v>
      </c>
      <c r="O12" s="43"/>
      <c r="P12" s="13">
        <v>1325</v>
      </c>
      <c r="Q12" s="43"/>
    </row>
    <row r="13" spans="1:17" ht="15.75" customHeight="1" x14ac:dyDescent="0.2">
      <c r="A13" s="96" t="s">
        <v>43</v>
      </c>
      <c r="B13" s="11">
        <v>2628</v>
      </c>
      <c r="C13" s="43"/>
      <c r="D13" s="43">
        <v>1349</v>
      </c>
      <c r="E13" s="43"/>
      <c r="F13" s="11">
        <v>2319</v>
      </c>
      <c r="G13" s="43"/>
      <c r="H13" s="43">
        <v>1243</v>
      </c>
      <c r="I13" s="43"/>
      <c r="J13" s="11">
        <v>2336</v>
      </c>
      <c r="K13" s="13"/>
      <c r="L13" s="13">
        <v>1290</v>
      </c>
      <c r="M13" s="54"/>
      <c r="N13" s="13">
        <v>2289</v>
      </c>
      <c r="O13" s="43"/>
      <c r="P13" s="13">
        <v>1233</v>
      </c>
      <c r="Q13" s="43"/>
    </row>
    <row r="14" spans="1:17" ht="15.75" customHeight="1" x14ac:dyDescent="0.2">
      <c r="A14" s="1" t="s">
        <v>44</v>
      </c>
      <c r="B14" s="11">
        <v>2567</v>
      </c>
      <c r="C14" s="43"/>
      <c r="D14" s="43">
        <v>1319</v>
      </c>
      <c r="E14" s="43"/>
      <c r="F14" s="11">
        <v>2255</v>
      </c>
      <c r="G14" s="43"/>
      <c r="H14" s="43">
        <v>1197</v>
      </c>
      <c r="I14" s="43"/>
      <c r="J14" s="11">
        <v>2240</v>
      </c>
      <c r="K14" s="13"/>
      <c r="L14" s="13">
        <v>1190</v>
      </c>
      <c r="M14" s="54"/>
      <c r="N14" s="13">
        <v>2252</v>
      </c>
      <c r="O14" s="43"/>
      <c r="P14" s="13">
        <v>1215</v>
      </c>
      <c r="Q14" s="43"/>
    </row>
    <row r="15" spans="1:17" ht="15.75" customHeight="1" x14ac:dyDescent="0.2">
      <c r="A15" s="96" t="s">
        <v>45</v>
      </c>
      <c r="B15" s="11">
        <v>1701</v>
      </c>
      <c r="C15" s="43"/>
      <c r="D15" s="43">
        <v>851</v>
      </c>
      <c r="E15" s="43"/>
      <c r="F15" s="11">
        <v>1424</v>
      </c>
      <c r="G15" s="43"/>
      <c r="H15" s="43">
        <v>733</v>
      </c>
      <c r="I15" s="43"/>
      <c r="J15" s="11">
        <v>1421</v>
      </c>
      <c r="K15" s="13"/>
      <c r="L15" s="13">
        <v>744</v>
      </c>
      <c r="M15" s="54"/>
      <c r="N15" s="13">
        <v>1420</v>
      </c>
      <c r="O15" s="43"/>
      <c r="P15" s="13">
        <v>736</v>
      </c>
      <c r="Q15" s="43"/>
    </row>
    <row r="16" spans="1:17" ht="15.75" customHeight="1" x14ac:dyDescent="0.2">
      <c r="A16" s="96" t="s">
        <v>46</v>
      </c>
      <c r="B16" s="11">
        <v>3216</v>
      </c>
      <c r="C16" s="43"/>
      <c r="D16" s="43">
        <v>1662</v>
      </c>
      <c r="E16" s="43"/>
      <c r="F16" s="11">
        <v>2819</v>
      </c>
      <c r="G16" s="43"/>
      <c r="H16" s="43">
        <v>1542</v>
      </c>
      <c r="I16" s="43"/>
      <c r="J16" s="11">
        <v>2735</v>
      </c>
      <c r="K16" s="13"/>
      <c r="L16" s="13">
        <v>1497</v>
      </c>
      <c r="M16" s="54"/>
      <c r="N16" s="13">
        <v>2637</v>
      </c>
      <c r="O16" s="43"/>
      <c r="P16" s="13">
        <v>1429</v>
      </c>
      <c r="Q16" s="43"/>
    </row>
    <row r="17" spans="1:17" ht="15.75" customHeight="1" x14ac:dyDescent="0.2">
      <c r="A17" s="96" t="s">
        <v>47</v>
      </c>
      <c r="B17" s="11">
        <v>2175</v>
      </c>
      <c r="C17" s="43"/>
      <c r="D17" s="43">
        <v>1148</v>
      </c>
      <c r="E17" s="43"/>
      <c r="F17" s="11">
        <v>1838</v>
      </c>
      <c r="G17" s="43"/>
      <c r="H17" s="43">
        <v>1026</v>
      </c>
      <c r="I17" s="43"/>
      <c r="J17" s="11">
        <v>1793</v>
      </c>
      <c r="K17" s="13"/>
      <c r="L17" s="13">
        <v>1025</v>
      </c>
      <c r="M17" s="54"/>
      <c r="N17" s="13">
        <v>1775</v>
      </c>
      <c r="O17" s="43"/>
      <c r="P17" s="13">
        <v>996</v>
      </c>
      <c r="Q17" s="43"/>
    </row>
    <row r="18" spans="1:17" ht="15.75" customHeight="1" x14ac:dyDescent="0.2">
      <c r="A18" s="96" t="s">
        <v>60</v>
      </c>
      <c r="B18" s="11">
        <v>2045</v>
      </c>
      <c r="C18" s="43"/>
      <c r="D18" s="43">
        <v>1067</v>
      </c>
      <c r="E18" s="43"/>
      <c r="F18" s="11">
        <v>1779</v>
      </c>
      <c r="G18" s="43"/>
      <c r="H18" s="43">
        <v>970</v>
      </c>
      <c r="I18" s="43"/>
      <c r="J18" s="11">
        <v>1750</v>
      </c>
      <c r="K18" s="13"/>
      <c r="L18" s="13">
        <v>954</v>
      </c>
      <c r="M18" s="54"/>
      <c r="N18" s="13">
        <v>1712</v>
      </c>
      <c r="O18" s="43"/>
      <c r="P18" s="13">
        <v>916</v>
      </c>
      <c r="Q18" s="43"/>
    </row>
    <row r="19" spans="1:17" ht="15.75" customHeight="1" x14ac:dyDescent="0.2">
      <c r="A19" s="96" t="s">
        <v>49</v>
      </c>
      <c r="B19" s="11">
        <v>2127</v>
      </c>
      <c r="C19" s="43"/>
      <c r="D19" s="43">
        <v>1150</v>
      </c>
      <c r="E19" s="43"/>
      <c r="F19" s="11">
        <v>1892</v>
      </c>
      <c r="G19" s="43"/>
      <c r="H19" s="43">
        <v>1047</v>
      </c>
      <c r="I19" s="43"/>
      <c r="J19" s="11">
        <v>1847</v>
      </c>
      <c r="K19" s="13"/>
      <c r="L19" s="13">
        <v>1027</v>
      </c>
      <c r="M19" s="54"/>
      <c r="N19" s="13">
        <v>1752</v>
      </c>
      <c r="O19" s="43"/>
      <c r="P19" s="13">
        <v>948</v>
      </c>
      <c r="Q19" s="43"/>
    </row>
    <row r="20" spans="1:17" ht="15.75" customHeight="1" x14ac:dyDescent="0.2">
      <c r="A20" s="96" t="s">
        <v>68</v>
      </c>
      <c r="B20" s="97">
        <v>726</v>
      </c>
      <c r="C20" s="33"/>
      <c r="D20" s="33">
        <v>388</v>
      </c>
      <c r="E20" s="64"/>
      <c r="F20" s="34">
        <v>619</v>
      </c>
      <c r="G20" s="34"/>
      <c r="H20" s="34">
        <v>358</v>
      </c>
      <c r="I20" s="64"/>
      <c r="J20" s="33">
        <v>606</v>
      </c>
      <c r="K20" s="34"/>
      <c r="L20" s="34">
        <v>350</v>
      </c>
      <c r="M20" s="64"/>
      <c r="N20" s="33">
        <v>597</v>
      </c>
      <c r="O20" s="33"/>
      <c r="P20" s="34">
        <v>330</v>
      </c>
    </row>
    <row r="21" spans="1:17" ht="15.75" customHeight="1" x14ac:dyDescent="0.2">
      <c r="A21" s="105" t="s">
        <v>50</v>
      </c>
      <c r="B21" s="11">
        <v>3161</v>
      </c>
      <c r="C21" s="43"/>
      <c r="D21" s="43">
        <v>1746</v>
      </c>
      <c r="E21" s="54"/>
      <c r="F21" s="13">
        <v>2492</v>
      </c>
      <c r="G21" s="13"/>
      <c r="H21" s="13">
        <v>1419</v>
      </c>
      <c r="I21" s="54"/>
      <c r="J21" s="43">
        <v>2367</v>
      </c>
      <c r="K21" s="13"/>
      <c r="L21" s="13">
        <v>1374</v>
      </c>
      <c r="M21" s="54"/>
      <c r="N21" s="43">
        <v>2315</v>
      </c>
      <c r="O21" s="43"/>
      <c r="P21" s="13">
        <v>1339</v>
      </c>
    </row>
    <row r="22" spans="1:17" ht="15.75" customHeight="1" x14ac:dyDescent="0.2">
      <c r="A22" s="105" t="s">
        <v>51</v>
      </c>
      <c r="B22" s="11">
        <v>461</v>
      </c>
      <c r="C22" s="43"/>
      <c r="D22" s="43">
        <v>244</v>
      </c>
      <c r="E22" s="54"/>
      <c r="F22" s="13">
        <v>381</v>
      </c>
      <c r="G22" s="13"/>
      <c r="H22" s="13">
        <v>213</v>
      </c>
      <c r="I22" s="54"/>
      <c r="J22" s="43">
        <v>375</v>
      </c>
      <c r="K22" s="13"/>
      <c r="L22" s="13">
        <v>218</v>
      </c>
      <c r="M22" s="54"/>
      <c r="N22" s="43">
        <v>353</v>
      </c>
      <c r="O22" s="43"/>
      <c r="P22" s="13">
        <v>207</v>
      </c>
    </row>
    <row r="23" spans="1:17" ht="7.5" customHeight="1" x14ac:dyDescent="0.2"/>
    <row r="24" spans="1:17" ht="11.25" customHeight="1" x14ac:dyDescent="0.2">
      <c r="A24" s="37" t="s">
        <v>145</v>
      </c>
    </row>
    <row r="25" spans="1:17" ht="45.75" customHeight="1" x14ac:dyDescent="0.2"/>
  </sheetData>
  <mergeCells count="15">
    <mergeCell ref="A1:Q1"/>
    <mergeCell ref="A2:A4"/>
    <mergeCell ref="B2:Q2"/>
    <mergeCell ref="B3:E3"/>
    <mergeCell ref="B4:C4"/>
    <mergeCell ref="D4:E4"/>
    <mergeCell ref="P4:Q4"/>
    <mergeCell ref="F3:I3"/>
    <mergeCell ref="F4:G4"/>
    <mergeCell ref="H4:I4"/>
    <mergeCell ref="J3:M3"/>
    <mergeCell ref="N3:Q3"/>
    <mergeCell ref="J4:K4"/>
    <mergeCell ref="L4:M4"/>
    <mergeCell ref="N4:O4"/>
  </mergeCells>
  <phoneticPr fontId="1" type="noConversion"/>
  <printOptions horizontalCentered="1"/>
  <pageMargins left="0.59055118110236227" right="0.59055118110236227" top="3.7401574803149606" bottom="0.59055118110236227" header="0.51181102362204722" footer="0.51181102362204722"/>
  <pageSetup paperSize="9" scale="90" orientation="portrait" horizontalDpi="300" verticalDpi="300" r:id="rId1"/>
  <headerFooter alignWithMargins="0">
    <oddFooter>&amp;L12</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election activeCell="J10" sqref="J10"/>
    </sheetView>
  </sheetViews>
  <sheetFormatPr defaultRowHeight="12.75" x14ac:dyDescent="0.2"/>
  <cols>
    <col min="1" max="1" width="74.5" style="198" customWidth="1"/>
    <col min="2" max="2" width="46.33203125" style="198" customWidth="1"/>
    <col min="3" max="16384" width="9.33203125" style="198"/>
  </cols>
  <sheetData>
    <row r="1" spans="1:2" ht="30.75" customHeight="1" x14ac:dyDescent="0.2">
      <c r="A1" s="203" t="s">
        <v>146</v>
      </c>
    </row>
    <row r="2" spans="1:2" ht="13.5" customHeight="1" x14ac:dyDescent="0.2">
      <c r="A2" s="197" t="s">
        <v>147</v>
      </c>
    </row>
    <row r="3" spans="1:2" ht="39.75" customHeight="1" x14ac:dyDescent="0.2">
      <c r="A3" s="265" t="s">
        <v>148</v>
      </c>
      <c r="B3" s="265"/>
    </row>
    <row r="4" spans="1:2" ht="4.5" customHeight="1" x14ac:dyDescent="0.2">
      <c r="A4" s="208"/>
      <c r="B4" s="208"/>
    </row>
    <row r="5" spans="1:2" ht="27.75" customHeight="1" x14ac:dyDescent="0.2">
      <c r="A5" s="265" t="s">
        <v>149</v>
      </c>
      <c r="B5" s="265"/>
    </row>
    <row r="6" spans="1:2" ht="3.75" customHeight="1" x14ac:dyDescent="0.2">
      <c r="A6" s="208"/>
      <c r="B6" s="208"/>
    </row>
    <row r="7" spans="1:2" ht="27" customHeight="1" x14ac:dyDescent="0.2">
      <c r="A7" s="265" t="s">
        <v>150</v>
      </c>
      <c r="B7" s="265"/>
    </row>
    <row r="8" spans="1:2" ht="6.75" customHeight="1" x14ac:dyDescent="0.2">
      <c r="A8" s="209"/>
      <c r="B8" s="208"/>
    </row>
    <row r="9" spans="1:2" x14ac:dyDescent="0.2">
      <c r="A9" s="209" t="s">
        <v>151</v>
      </c>
      <c r="B9" s="208"/>
    </row>
    <row r="10" spans="1:2" ht="3.75" customHeight="1" x14ac:dyDescent="0.2">
      <c r="A10" s="208"/>
      <c r="B10" s="208"/>
    </row>
    <row r="11" spans="1:2" ht="51.75" customHeight="1" x14ac:dyDescent="0.2">
      <c r="A11" s="265" t="s">
        <v>152</v>
      </c>
      <c r="B11" s="265"/>
    </row>
    <row r="12" spans="1:2" ht="3.75" customHeight="1" x14ac:dyDescent="0.2">
      <c r="A12" s="208"/>
      <c r="B12" s="208"/>
    </row>
    <row r="13" spans="1:2" ht="27.75" customHeight="1" x14ac:dyDescent="0.2">
      <c r="A13" s="265" t="s">
        <v>153</v>
      </c>
      <c r="B13" s="265"/>
    </row>
    <row r="14" spans="1:2" ht="3.75" customHeight="1" x14ac:dyDescent="0.2">
      <c r="A14" s="208"/>
      <c r="B14" s="208"/>
    </row>
    <row r="15" spans="1:2" ht="51.75" customHeight="1" x14ac:dyDescent="0.2">
      <c r="A15" s="265" t="s">
        <v>154</v>
      </c>
      <c r="B15" s="265"/>
    </row>
    <row r="16" spans="1:2" ht="3.75" customHeight="1" x14ac:dyDescent="0.2">
      <c r="A16" s="208"/>
      <c r="B16" s="208"/>
    </row>
    <row r="17" spans="1:2" ht="25.5" customHeight="1" x14ac:dyDescent="0.2">
      <c r="A17" s="265" t="s">
        <v>155</v>
      </c>
      <c r="B17" s="265"/>
    </row>
    <row r="18" spans="1:2" ht="3.75" customHeight="1" x14ac:dyDescent="0.2">
      <c r="A18" s="208"/>
      <c r="B18" s="208"/>
    </row>
    <row r="19" spans="1:2" ht="27.75" customHeight="1" x14ac:dyDescent="0.2">
      <c r="A19" s="265" t="s">
        <v>156</v>
      </c>
      <c r="B19" s="265"/>
    </row>
    <row r="20" spans="1:2" ht="6.75" customHeight="1" x14ac:dyDescent="0.2">
      <c r="A20" s="209"/>
      <c r="B20" s="208"/>
    </row>
    <row r="21" spans="1:2" x14ac:dyDescent="0.2">
      <c r="A21" s="209" t="s">
        <v>157</v>
      </c>
      <c r="B21" s="208"/>
    </row>
    <row r="22" spans="1:2" ht="6.75" customHeight="1" x14ac:dyDescent="0.2">
      <c r="A22" s="210"/>
      <c r="B22" s="208"/>
    </row>
    <row r="23" spans="1:2" ht="27" customHeight="1" x14ac:dyDescent="0.2">
      <c r="A23" s="266" t="s">
        <v>158</v>
      </c>
      <c r="B23" s="266"/>
    </row>
    <row r="24" spans="1:2" ht="3.75" customHeight="1" x14ac:dyDescent="0.2">
      <c r="A24" s="210"/>
      <c r="B24" s="208"/>
    </row>
    <row r="25" spans="1:2" ht="14.25" customHeight="1" x14ac:dyDescent="0.2">
      <c r="A25" s="266" t="s">
        <v>159</v>
      </c>
      <c r="B25" s="266"/>
    </row>
    <row r="26" spans="1:2" ht="3.75" customHeight="1" x14ac:dyDescent="0.2">
      <c r="A26" s="210"/>
      <c r="B26" s="208"/>
    </row>
    <row r="27" spans="1:2" ht="27.75" customHeight="1" x14ac:dyDescent="0.2">
      <c r="A27" s="266" t="s">
        <v>160</v>
      </c>
      <c r="B27" s="266"/>
    </row>
    <row r="28" spans="1:2" ht="3.75" customHeight="1" x14ac:dyDescent="0.2">
      <c r="A28" s="208"/>
      <c r="B28" s="208"/>
    </row>
    <row r="29" spans="1:2" ht="14.25" customHeight="1" x14ac:dyDescent="0.2">
      <c r="A29" s="266" t="s">
        <v>161</v>
      </c>
      <c r="B29" s="266"/>
    </row>
    <row r="30" spans="1:2" ht="3.75" customHeight="1" x14ac:dyDescent="0.2">
      <c r="A30" s="210"/>
      <c r="B30" s="208"/>
    </row>
    <row r="31" spans="1:2" ht="54.75" customHeight="1" x14ac:dyDescent="0.2">
      <c r="A31" s="266" t="s">
        <v>162</v>
      </c>
      <c r="B31" s="266"/>
    </row>
    <row r="32" spans="1:2" x14ac:dyDescent="0.2">
      <c r="A32" s="208"/>
      <c r="B32" s="208"/>
    </row>
    <row r="33" spans="1:4" ht="14.25" x14ac:dyDescent="0.2">
      <c r="A33" s="267" t="s">
        <v>174</v>
      </c>
      <c r="B33" s="267"/>
    </row>
    <row r="34" spans="1:4" x14ac:dyDescent="0.2">
      <c r="A34" s="269" t="s">
        <v>175</v>
      </c>
      <c r="B34" s="269"/>
    </row>
    <row r="35" spans="1:4" ht="22.5" customHeight="1" x14ac:dyDescent="0.2">
      <c r="A35" s="199"/>
    </row>
    <row r="36" spans="1:4" ht="14.25" customHeight="1" x14ac:dyDescent="0.2">
      <c r="A36" s="205" t="s">
        <v>163</v>
      </c>
      <c r="B36" s="205" t="s">
        <v>176</v>
      </c>
    </row>
    <row r="37" spans="1:4" ht="20.25" customHeight="1" x14ac:dyDescent="0.2">
      <c r="A37" s="205" t="s">
        <v>164</v>
      </c>
      <c r="B37" s="205" t="s">
        <v>173</v>
      </c>
    </row>
    <row r="38" spans="1:4" ht="12.75" customHeight="1" x14ac:dyDescent="0.2">
      <c r="A38" s="205" t="s">
        <v>165</v>
      </c>
      <c r="B38" s="205" t="s">
        <v>177</v>
      </c>
    </row>
    <row r="39" spans="1:4" ht="15" x14ac:dyDescent="0.2">
      <c r="A39" s="200"/>
    </row>
    <row r="40" spans="1:4" ht="70.5" customHeight="1" x14ac:dyDescent="0.2">
      <c r="A40" s="201"/>
    </row>
    <row r="41" spans="1:4" x14ac:dyDescent="0.2">
      <c r="A41" s="268" t="s">
        <v>166</v>
      </c>
      <c r="B41" s="268"/>
      <c r="C41" s="206"/>
      <c r="D41" s="206"/>
    </row>
    <row r="42" spans="1:4" x14ac:dyDescent="0.2">
      <c r="A42" s="268" t="s">
        <v>167</v>
      </c>
      <c r="B42" s="268"/>
      <c r="C42" s="206"/>
      <c r="D42" s="206"/>
    </row>
    <row r="43" spans="1:4" x14ac:dyDescent="0.2">
      <c r="A43" s="268" t="s">
        <v>168</v>
      </c>
      <c r="B43" s="268"/>
      <c r="C43" s="206"/>
      <c r="D43" s="206"/>
    </row>
    <row r="44" spans="1:4" x14ac:dyDescent="0.2">
      <c r="A44" s="271" t="s">
        <v>169</v>
      </c>
      <c r="B44" s="271"/>
      <c r="C44" s="207"/>
      <c r="D44" s="207"/>
    </row>
    <row r="45" spans="1:4" x14ac:dyDescent="0.2">
      <c r="A45" s="268" t="s">
        <v>170</v>
      </c>
      <c r="B45" s="268"/>
      <c r="C45" s="206"/>
      <c r="D45" s="206"/>
    </row>
    <row r="46" spans="1:4" x14ac:dyDescent="0.2">
      <c r="A46" s="268" t="s">
        <v>171</v>
      </c>
      <c r="B46" s="268"/>
      <c r="C46" s="206"/>
      <c r="D46" s="206"/>
    </row>
    <row r="47" spans="1:4" ht="36" customHeight="1" thickBot="1" x14ac:dyDescent="0.25">
      <c r="A47" s="202"/>
    </row>
    <row r="48" spans="1:4" ht="13.5" hidden="1" thickBot="1" x14ac:dyDescent="0.25">
      <c r="A48" s="202"/>
    </row>
    <row r="49" spans="1:4" ht="13.5" hidden="1" thickBot="1" x14ac:dyDescent="0.25">
      <c r="A49" s="202"/>
    </row>
    <row r="50" spans="1:4" ht="12.75" customHeight="1" x14ac:dyDescent="0.2">
      <c r="A50" s="270" t="s">
        <v>172</v>
      </c>
      <c r="B50" s="270"/>
      <c r="C50" s="204"/>
      <c r="D50" s="204"/>
    </row>
  </sheetData>
  <mergeCells count="22">
    <mergeCell ref="A46:B46"/>
    <mergeCell ref="A34:B34"/>
    <mergeCell ref="A50:B50"/>
    <mergeCell ref="A41:B41"/>
    <mergeCell ref="A42:B42"/>
    <mergeCell ref="A43:B43"/>
    <mergeCell ref="A44:B44"/>
    <mergeCell ref="A45:B45"/>
    <mergeCell ref="A31:B31"/>
    <mergeCell ref="A33:B33"/>
    <mergeCell ref="A17:B17"/>
    <mergeCell ref="A19:B19"/>
    <mergeCell ref="A23:B23"/>
    <mergeCell ref="A25:B25"/>
    <mergeCell ref="A27:B27"/>
    <mergeCell ref="A29:B29"/>
    <mergeCell ref="A15:B15"/>
    <mergeCell ref="A3:B3"/>
    <mergeCell ref="A5:B5"/>
    <mergeCell ref="A7:B7"/>
    <mergeCell ref="A11:B11"/>
    <mergeCell ref="A13:B13"/>
  </mergeCells>
  <hyperlinks>
    <hyperlink ref="A44" r:id="rId1"/>
  </hyperlinks>
  <printOptions horizontalCentered="1"/>
  <pageMargins left="0.59055118110236227" right="0.59055118110236227" top="0.78740157480314965" bottom="0.59055118110236227" header="0.31496062992125984" footer="0.31496062992125984"/>
  <pageSetup paperSize="9"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election activeCell="K15" sqref="K15"/>
    </sheetView>
  </sheetViews>
  <sheetFormatPr defaultColWidth="13.1640625" defaultRowHeight="12.75" x14ac:dyDescent="0.2"/>
  <cols>
    <col min="1" max="1" width="69.83203125" style="1" customWidth="1"/>
    <col min="2" max="5" width="11.6640625" style="1" customWidth="1"/>
    <col min="6" max="226" width="13.1640625" style="1"/>
    <col min="227" max="227" width="2.5" style="1" customWidth="1"/>
    <col min="228" max="228" width="3.1640625" style="1" customWidth="1"/>
    <col min="229" max="229" width="70.1640625" style="1" customWidth="1"/>
    <col min="230" max="230" width="11.1640625" style="1" customWidth="1"/>
    <col min="231" max="231" width="2" style="1" customWidth="1"/>
    <col min="232" max="232" width="11.1640625" style="1" customWidth="1"/>
    <col min="233" max="233" width="2" style="1" customWidth="1"/>
    <col min="234" max="234" width="11.1640625" style="1" customWidth="1"/>
    <col min="235" max="235" width="2" style="1" customWidth="1"/>
    <col min="236" max="236" width="11.1640625" style="1" customWidth="1"/>
    <col min="237" max="237" width="2" style="1" customWidth="1"/>
    <col min="238" max="238" width="3.83203125" style="1" customWidth="1"/>
    <col min="239" max="239" width="10.83203125" style="1" customWidth="1"/>
    <col min="240" max="240" width="0.83203125" style="1" customWidth="1"/>
    <col min="241" max="241" width="11.33203125" style="1" customWidth="1"/>
    <col min="242" max="242" width="10.33203125" style="1" customWidth="1"/>
    <col min="243" max="243" width="1.33203125" style="1" customWidth="1"/>
    <col min="244" max="244" width="9.33203125" style="1" customWidth="1"/>
    <col min="245" max="245" width="8.6640625" style="1" customWidth="1"/>
    <col min="246" max="246" width="6.6640625" style="1" customWidth="1"/>
    <col min="247" max="247" width="14.1640625" style="1" customWidth="1"/>
    <col min="248" max="482" width="13.1640625" style="1"/>
    <col min="483" max="483" width="2.5" style="1" customWidth="1"/>
    <col min="484" max="484" width="3.1640625" style="1" customWidth="1"/>
    <col min="485" max="485" width="70.1640625" style="1" customWidth="1"/>
    <col min="486" max="486" width="11.1640625" style="1" customWidth="1"/>
    <col min="487" max="487" width="2" style="1" customWidth="1"/>
    <col min="488" max="488" width="11.1640625" style="1" customWidth="1"/>
    <col min="489" max="489" width="2" style="1" customWidth="1"/>
    <col min="490" max="490" width="11.1640625" style="1" customWidth="1"/>
    <col min="491" max="491" width="2" style="1" customWidth="1"/>
    <col min="492" max="492" width="11.1640625" style="1" customWidth="1"/>
    <col min="493" max="493" width="2" style="1" customWidth="1"/>
    <col min="494" max="494" width="3.83203125" style="1" customWidth="1"/>
    <col min="495" max="495" width="10.83203125" style="1" customWidth="1"/>
    <col min="496" max="496" width="0.83203125" style="1" customWidth="1"/>
    <col min="497" max="497" width="11.33203125" style="1" customWidth="1"/>
    <col min="498" max="498" width="10.33203125" style="1" customWidth="1"/>
    <col min="499" max="499" width="1.33203125" style="1" customWidth="1"/>
    <col min="500" max="500" width="9.33203125" style="1" customWidth="1"/>
    <col min="501" max="501" width="8.6640625" style="1" customWidth="1"/>
    <col min="502" max="502" width="6.6640625" style="1" customWidth="1"/>
    <col min="503" max="503" width="14.1640625" style="1" customWidth="1"/>
    <col min="504" max="738" width="13.1640625" style="1"/>
    <col min="739" max="739" width="2.5" style="1" customWidth="1"/>
    <col min="740" max="740" width="3.1640625" style="1" customWidth="1"/>
    <col min="741" max="741" width="70.1640625" style="1" customWidth="1"/>
    <col min="742" max="742" width="11.1640625" style="1" customWidth="1"/>
    <col min="743" max="743" width="2" style="1" customWidth="1"/>
    <col min="744" max="744" width="11.1640625" style="1" customWidth="1"/>
    <col min="745" max="745" width="2" style="1" customWidth="1"/>
    <col min="746" max="746" width="11.1640625" style="1" customWidth="1"/>
    <col min="747" max="747" width="2" style="1" customWidth="1"/>
    <col min="748" max="748" width="11.1640625" style="1" customWidth="1"/>
    <col min="749" max="749" width="2" style="1" customWidth="1"/>
    <col min="750" max="750" width="3.83203125" style="1" customWidth="1"/>
    <col min="751" max="751" width="10.83203125" style="1" customWidth="1"/>
    <col min="752" max="752" width="0.83203125" style="1" customWidth="1"/>
    <col min="753" max="753" width="11.33203125" style="1" customWidth="1"/>
    <col min="754" max="754" width="10.33203125" style="1" customWidth="1"/>
    <col min="755" max="755" width="1.33203125" style="1" customWidth="1"/>
    <col min="756" max="756" width="9.33203125" style="1" customWidth="1"/>
    <col min="757" max="757" width="8.6640625" style="1" customWidth="1"/>
    <col min="758" max="758" width="6.6640625" style="1" customWidth="1"/>
    <col min="759" max="759" width="14.1640625" style="1" customWidth="1"/>
    <col min="760" max="994" width="13.1640625" style="1"/>
    <col min="995" max="995" width="2.5" style="1" customWidth="1"/>
    <col min="996" max="996" width="3.1640625" style="1" customWidth="1"/>
    <col min="997" max="997" width="70.1640625" style="1" customWidth="1"/>
    <col min="998" max="998" width="11.1640625" style="1" customWidth="1"/>
    <col min="999" max="999" width="2" style="1" customWidth="1"/>
    <col min="1000" max="1000" width="11.1640625" style="1" customWidth="1"/>
    <col min="1001" max="1001" width="2" style="1" customWidth="1"/>
    <col min="1002" max="1002" width="11.1640625" style="1" customWidth="1"/>
    <col min="1003" max="1003" width="2" style="1" customWidth="1"/>
    <col min="1004" max="1004" width="11.1640625" style="1" customWidth="1"/>
    <col min="1005" max="1005" width="2" style="1" customWidth="1"/>
    <col min="1006" max="1006" width="3.83203125" style="1" customWidth="1"/>
    <col min="1007" max="1007" width="10.83203125" style="1" customWidth="1"/>
    <col min="1008" max="1008" width="0.83203125" style="1" customWidth="1"/>
    <col min="1009" max="1009" width="11.33203125" style="1" customWidth="1"/>
    <col min="1010" max="1010" width="10.33203125" style="1" customWidth="1"/>
    <col min="1011" max="1011" width="1.33203125" style="1" customWidth="1"/>
    <col min="1012" max="1012" width="9.33203125" style="1" customWidth="1"/>
    <col min="1013" max="1013" width="8.6640625" style="1" customWidth="1"/>
    <col min="1014" max="1014" width="6.6640625" style="1" customWidth="1"/>
    <col min="1015" max="1015" width="14.1640625" style="1" customWidth="1"/>
    <col min="1016" max="1250" width="13.1640625" style="1"/>
    <col min="1251" max="1251" width="2.5" style="1" customWidth="1"/>
    <col min="1252" max="1252" width="3.1640625" style="1" customWidth="1"/>
    <col min="1253" max="1253" width="70.1640625" style="1" customWidth="1"/>
    <col min="1254" max="1254" width="11.1640625" style="1" customWidth="1"/>
    <col min="1255" max="1255" width="2" style="1" customWidth="1"/>
    <col min="1256" max="1256" width="11.1640625" style="1" customWidth="1"/>
    <col min="1257" max="1257" width="2" style="1" customWidth="1"/>
    <col min="1258" max="1258" width="11.1640625" style="1" customWidth="1"/>
    <col min="1259" max="1259" width="2" style="1" customWidth="1"/>
    <col min="1260" max="1260" width="11.1640625" style="1" customWidth="1"/>
    <col min="1261" max="1261" width="2" style="1" customWidth="1"/>
    <col min="1262" max="1262" width="3.83203125" style="1" customWidth="1"/>
    <col min="1263" max="1263" width="10.83203125" style="1" customWidth="1"/>
    <col min="1264" max="1264" width="0.83203125" style="1" customWidth="1"/>
    <col min="1265" max="1265" width="11.33203125" style="1" customWidth="1"/>
    <col min="1266" max="1266" width="10.33203125" style="1" customWidth="1"/>
    <col min="1267" max="1267" width="1.33203125" style="1" customWidth="1"/>
    <col min="1268" max="1268" width="9.33203125" style="1" customWidth="1"/>
    <col min="1269" max="1269" width="8.6640625" style="1" customWidth="1"/>
    <col min="1270" max="1270" width="6.6640625" style="1" customWidth="1"/>
    <col min="1271" max="1271" width="14.1640625" style="1" customWidth="1"/>
    <col min="1272" max="1506" width="13.1640625" style="1"/>
    <col min="1507" max="1507" width="2.5" style="1" customWidth="1"/>
    <col min="1508" max="1508" width="3.1640625" style="1" customWidth="1"/>
    <col min="1509" max="1509" width="70.1640625" style="1" customWidth="1"/>
    <col min="1510" max="1510" width="11.1640625" style="1" customWidth="1"/>
    <col min="1511" max="1511" width="2" style="1" customWidth="1"/>
    <col min="1512" max="1512" width="11.1640625" style="1" customWidth="1"/>
    <col min="1513" max="1513" width="2" style="1" customWidth="1"/>
    <col min="1514" max="1514" width="11.1640625" style="1" customWidth="1"/>
    <col min="1515" max="1515" width="2" style="1" customWidth="1"/>
    <col min="1516" max="1516" width="11.1640625" style="1" customWidth="1"/>
    <col min="1517" max="1517" width="2" style="1" customWidth="1"/>
    <col min="1518" max="1518" width="3.83203125" style="1" customWidth="1"/>
    <col min="1519" max="1519" width="10.83203125" style="1" customWidth="1"/>
    <col min="1520" max="1520" width="0.83203125" style="1" customWidth="1"/>
    <col min="1521" max="1521" width="11.33203125" style="1" customWidth="1"/>
    <col min="1522" max="1522" width="10.33203125" style="1" customWidth="1"/>
    <col min="1523" max="1523" width="1.33203125" style="1" customWidth="1"/>
    <col min="1524" max="1524" width="9.33203125" style="1" customWidth="1"/>
    <col min="1525" max="1525" width="8.6640625" style="1" customWidth="1"/>
    <col min="1526" max="1526" width="6.6640625" style="1" customWidth="1"/>
    <col min="1527" max="1527" width="14.1640625" style="1" customWidth="1"/>
    <col min="1528" max="1762" width="13.1640625" style="1"/>
    <col min="1763" max="1763" width="2.5" style="1" customWidth="1"/>
    <col min="1764" max="1764" width="3.1640625" style="1" customWidth="1"/>
    <col min="1765" max="1765" width="70.1640625" style="1" customWidth="1"/>
    <col min="1766" max="1766" width="11.1640625" style="1" customWidth="1"/>
    <col min="1767" max="1767" width="2" style="1" customWidth="1"/>
    <col min="1768" max="1768" width="11.1640625" style="1" customWidth="1"/>
    <col min="1769" max="1769" width="2" style="1" customWidth="1"/>
    <col min="1770" max="1770" width="11.1640625" style="1" customWidth="1"/>
    <col min="1771" max="1771" width="2" style="1" customWidth="1"/>
    <col min="1772" max="1772" width="11.1640625" style="1" customWidth="1"/>
    <col min="1773" max="1773" width="2" style="1" customWidth="1"/>
    <col min="1774" max="1774" width="3.83203125" style="1" customWidth="1"/>
    <col min="1775" max="1775" width="10.83203125" style="1" customWidth="1"/>
    <col min="1776" max="1776" width="0.83203125" style="1" customWidth="1"/>
    <col min="1777" max="1777" width="11.33203125" style="1" customWidth="1"/>
    <col min="1778" max="1778" width="10.33203125" style="1" customWidth="1"/>
    <col min="1779" max="1779" width="1.33203125" style="1" customWidth="1"/>
    <col min="1780" max="1780" width="9.33203125" style="1" customWidth="1"/>
    <col min="1781" max="1781" width="8.6640625" style="1" customWidth="1"/>
    <col min="1782" max="1782" width="6.6640625" style="1" customWidth="1"/>
    <col min="1783" max="1783" width="14.1640625" style="1" customWidth="1"/>
    <col min="1784" max="2018" width="13.1640625" style="1"/>
    <col min="2019" max="2019" width="2.5" style="1" customWidth="1"/>
    <col min="2020" max="2020" width="3.1640625" style="1" customWidth="1"/>
    <col min="2021" max="2021" width="70.1640625" style="1" customWidth="1"/>
    <col min="2022" max="2022" width="11.1640625" style="1" customWidth="1"/>
    <col min="2023" max="2023" width="2" style="1" customWidth="1"/>
    <col min="2024" max="2024" width="11.1640625" style="1" customWidth="1"/>
    <col min="2025" max="2025" width="2" style="1" customWidth="1"/>
    <col min="2026" max="2026" width="11.1640625" style="1" customWidth="1"/>
    <col min="2027" max="2027" width="2" style="1" customWidth="1"/>
    <col min="2028" max="2028" width="11.1640625" style="1" customWidth="1"/>
    <col min="2029" max="2029" width="2" style="1" customWidth="1"/>
    <col min="2030" max="2030" width="3.83203125" style="1" customWidth="1"/>
    <col min="2031" max="2031" width="10.83203125" style="1" customWidth="1"/>
    <col min="2032" max="2032" width="0.83203125" style="1" customWidth="1"/>
    <col min="2033" max="2033" width="11.33203125" style="1" customWidth="1"/>
    <col min="2034" max="2034" width="10.33203125" style="1" customWidth="1"/>
    <col min="2035" max="2035" width="1.33203125" style="1" customWidth="1"/>
    <col min="2036" max="2036" width="9.33203125" style="1" customWidth="1"/>
    <col min="2037" max="2037" width="8.6640625" style="1" customWidth="1"/>
    <col min="2038" max="2038" width="6.6640625" style="1" customWidth="1"/>
    <col min="2039" max="2039" width="14.1640625" style="1" customWidth="1"/>
    <col min="2040" max="2274" width="13.1640625" style="1"/>
    <col min="2275" max="2275" width="2.5" style="1" customWidth="1"/>
    <col min="2276" max="2276" width="3.1640625" style="1" customWidth="1"/>
    <col min="2277" max="2277" width="70.1640625" style="1" customWidth="1"/>
    <col min="2278" max="2278" width="11.1640625" style="1" customWidth="1"/>
    <col min="2279" max="2279" width="2" style="1" customWidth="1"/>
    <col min="2280" max="2280" width="11.1640625" style="1" customWidth="1"/>
    <col min="2281" max="2281" width="2" style="1" customWidth="1"/>
    <col min="2282" max="2282" width="11.1640625" style="1" customWidth="1"/>
    <col min="2283" max="2283" width="2" style="1" customWidth="1"/>
    <col min="2284" max="2284" width="11.1640625" style="1" customWidth="1"/>
    <col min="2285" max="2285" width="2" style="1" customWidth="1"/>
    <col min="2286" max="2286" width="3.83203125" style="1" customWidth="1"/>
    <col min="2287" max="2287" width="10.83203125" style="1" customWidth="1"/>
    <col min="2288" max="2288" width="0.83203125" style="1" customWidth="1"/>
    <col min="2289" max="2289" width="11.33203125" style="1" customWidth="1"/>
    <col min="2290" max="2290" width="10.33203125" style="1" customWidth="1"/>
    <col min="2291" max="2291" width="1.33203125" style="1" customWidth="1"/>
    <col min="2292" max="2292" width="9.33203125" style="1" customWidth="1"/>
    <col min="2293" max="2293" width="8.6640625" style="1" customWidth="1"/>
    <col min="2294" max="2294" width="6.6640625" style="1" customWidth="1"/>
    <col min="2295" max="2295" width="14.1640625" style="1" customWidth="1"/>
    <col min="2296" max="2530" width="13.1640625" style="1"/>
    <col min="2531" max="2531" width="2.5" style="1" customWidth="1"/>
    <col min="2532" max="2532" width="3.1640625" style="1" customWidth="1"/>
    <col min="2533" max="2533" width="70.1640625" style="1" customWidth="1"/>
    <col min="2534" max="2534" width="11.1640625" style="1" customWidth="1"/>
    <col min="2535" max="2535" width="2" style="1" customWidth="1"/>
    <col min="2536" max="2536" width="11.1640625" style="1" customWidth="1"/>
    <col min="2537" max="2537" width="2" style="1" customWidth="1"/>
    <col min="2538" max="2538" width="11.1640625" style="1" customWidth="1"/>
    <col min="2539" max="2539" width="2" style="1" customWidth="1"/>
    <col min="2540" max="2540" width="11.1640625" style="1" customWidth="1"/>
    <col min="2541" max="2541" width="2" style="1" customWidth="1"/>
    <col min="2542" max="2542" width="3.83203125" style="1" customWidth="1"/>
    <col min="2543" max="2543" width="10.83203125" style="1" customWidth="1"/>
    <col min="2544" max="2544" width="0.83203125" style="1" customWidth="1"/>
    <col min="2545" max="2545" width="11.33203125" style="1" customWidth="1"/>
    <col min="2546" max="2546" width="10.33203125" style="1" customWidth="1"/>
    <col min="2547" max="2547" width="1.33203125" style="1" customWidth="1"/>
    <col min="2548" max="2548" width="9.33203125" style="1" customWidth="1"/>
    <col min="2549" max="2549" width="8.6640625" style="1" customWidth="1"/>
    <col min="2550" max="2550" width="6.6640625" style="1" customWidth="1"/>
    <col min="2551" max="2551" width="14.1640625" style="1" customWidth="1"/>
    <col min="2552" max="2786" width="13.1640625" style="1"/>
    <col min="2787" max="2787" width="2.5" style="1" customWidth="1"/>
    <col min="2788" max="2788" width="3.1640625" style="1" customWidth="1"/>
    <col min="2789" max="2789" width="70.1640625" style="1" customWidth="1"/>
    <col min="2790" max="2790" width="11.1640625" style="1" customWidth="1"/>
    <col min="2791" max="2791" width="2" style="1" customWidth="1"/>
    <col min="2792" max="2792" width="11.1640625" style="1" customWidth="1"/>
    <col min="2793" max="2793" width="2" style="1" customWidth="1"/>
    <col min="2794" max="2794" width="11.1640625" style="1" customWidth="1"/>
    <col min="2795" max="2795" width="2" style="1" customWidth="1"/>
    <col min="2796" max="2796" width="11.1640625" style="1" customWidth="1"/>
    <col min="2797" max="2797" width="2" style="1" customWidth="1"/>
    <col min="2798" max="2798" width="3.83203125" style="1" customWidth="1"/>
    <col min="2799" max="2799" width="10.83203125" style="1" customWidth="1"/>
    <col min="2800" max="2800" width="0.83203125" style="1" customWidth="1"/>
    <col min="2801" max="2801" width="11.33203125" style="1" customWidth="1"/>
    <col min="2802" max="2802" width="10.33203125" style="1" customWidth="1"/>
    <col min="2803" max="2803" width="1.33203125" style="1" customWidth="1"/>
    <col min="2804" max="2804" width="9.33203125" style="1" customWidth="1"/>
    <col min="2805" max="2805" width="8.6640625" style="1" customWidth="1"/>
    <col min="2806" max="2806" width="6.6640625" style="1" customWidth="1"/>
    <col min="2807" max="2807" width="14.1640625" style="1" customWidth="1"/>
    <col min="2808" max="3042" width="13.1640625" style="1"/>
    <col min="3043" max="3043" width="2.5" style="1" customWidth="1"/>
    <col min="3044" max="3044" width="3.1640625" style="1" customWidth="1"/>
    <col min="3045" max="3045" width="70.1640625" style="1" customWidth="1"/>
    <col min="3046" max="3046" width="11.1640625" style="1" customWidth="1"/>
    <col min="3047" max="3047" width="2" style="1" customWidth="1"/>
    <col min="3048" max="3048" width="11.1640625" style="1" customWidth="1"/>
    <col min="3049" max="3049" width="2" style="1" customWidth="1"/>
    <col min="3050" max="3050" width="11.1640625" style="1" customWidth="1"/>
    <col min="3051" max="3051" width="2" style="1" customWidth="1"/>
    <col min="3052" max="3052" width="11.1640625" style="1" customWidth="1"/>
    <col min="3053" max="3053" width="2" style="1" customWidth="1"/>
    <col min="3054" max="3054" width="3.83203125" style="1" customWidth="1"/>
    <col min="3055" max="3055" width="10.83203125" style="1" customWidth="1"/>
    <col min="3056" max="3056" width="0.83203125" style="1" customWidth="1"/>
    <col min="3057" max="3057" width="11.33203125" style="1" customWidth="1"/>
    <col min="3058" max="3058" width="10.33203125" style="1" customWidth="1"/>
    <col min="3059" max="3059" width="1.33203125" style="1" customWidth="1"/>
    <col min="3060" max="3060" width="9.33203125" style="1" customWidth="1"/>
    <col min="3061" max="3061" width="8.6640625" style="1" customWidth="1"/>
    <col min="3062" max="3062" width="6.6640625" style="1" customWidth="1"/>
    <col min="3063" max="3063" width="14.1640625" style="1" customWidth="1"/>
    <col min="3064" max="3298" width="13.1640625" style="1"/>
    <col min="3299" max="3299" width="2.5" style="1" customWidth="1"/>
    <col min="3300" max="3300" width="3.1640625" style="1" customWidth="1"/>
    <col min="3301" max="3301" width="70.1640625" style="1" customWidth="1"/>
    <col min="3302" max="3302" width="11.1640625" style="1" customWidth="1"/>
    <col min="3303" max="3303" width="2" style="1" customWidth="1"/>
    <col min="3304" max="3304" width="11.1640625" style="1" customWidth="1"/>
    <col min="3305" max="3305" width="2" style="1" customWidth="1"/>
    <col min="3306" max="3306" width="11.1640625" style="1" customWidth="1"/>
    <col min="3307" max="3307" width="2" style="1" customWidth="1"/>
    <col min="3308" max="3308" width="11.1640625" style="1" customWidth="1"/>
    <col min="3309" max="3309" width="2" style="1" customWidth="1"/>
    <col min="3310" max="3310" width="3.83203125" style="1" customWidth="1"/>
    <col min="3311" max="3311" width="10.83203125" style="1" customWidth="1"/>
    <col min="3312" max="3312" width="0.83203125" style="1" customWidth="1"/>
    <col min="3313" max="3313" width="11.33203125" style="1" customWidth="1"/>
    <col min="3314" max="3314" width="10.33203125" style="1" customWidth="1"/>
    <col min="3315" max="3315" width="1.33203125" style="1" customWidth="1"/>
    <col min="3316" max="3316" width="9.33203125" style="1" customWidth="1"/>
    <col min="3317" max="3317" width="8.6640625" style="1" customWidth="1"/>
    <col min="3318" max="3318" width="6.6640625" style="1" customWidth="1"/>
    <col min="3319" max="3319" width="14.1640625" style="1" customWidth="1"/>
    <col min="3320" max="3554" width="13.1640625" style="1"/>
    <col min="3555" max="3555" width="2.5" style="1" customWidth="1"/>
    <col min="3556" max="3556" width="3.1640625" style="1" customWidth="1"/>
    <col min="3557" max="3557" width="70.1640625" style="1" customWidth="1"/>
    <col min="3558" max="3558" width="11.1640625" style="1" customWidth="1"/>
    <col min="3559" max="3559" width="2" style="1" customWidth="1"/>
    <col min="3560" max="3560" width="11.1640625" style="1" customWidth="1"/>
    <col min="3561" max="3561" width="2" style="1" customWidth="1"/>
    <col min="3562" max="3562" width="11.1640625" style="1" customWidth="1"/>
    <col min="3563" max="3563" width="2" style="1" customWidth="1"/>
    <col min="3564" max="3564" width="11.1640625" style="1" customWidth="1"/>
    <col min="3565" max="3565" width="2" style="1" customWidth="1"/>
    <col min="3566" max="3566" width="3.83203125" style="1" customWidth="1"/>
    <col min="3567" max="3567" width="10.83203125" style="1" customWidth="1"/>
    <col min="3568" max="3568" width="0.83203125" style="1" customWidth="1"/>
    <col min="3569" max="3569" width="11.33203125" style="1" customWidth="1"/>
    <col min="3570" max="3570" width="10.33203125" style="1" customWidth="1"/>
    <col min="3571" max="3571" width="1.33203125" style="1" customWidth="1"/>
    <col min="3572" max="3572" width="9.33203125" style="1" customWidth="1"/>
    <col min="3573" max="3573" width="8.6640625" style="1" customWidth="1"/>
    <col min="3574" max="3574" width="6.6640625" style="1" customWidth="1"/>
    <col min="3575" max="3575" width="14.1640625" style="1" customWidth="1"/>
    <col min="3576" max="3810" width="13.1640625" style="1"/>
    <col min="3811" max="3811" width="2.5" style="1" customWidth="1"/>
    <col min="3812" max="3812" width="3.1640625" style="1" customWidth="1"/>
    <col min="3813" max="3813" width="70.1640625" style="1" customWidth="1"/>
    <col min="3814" max="3814" width="11.1640625" style="1" customWidth="1"/>
    <col min="3815" max="3815" width="2" style="1" customWidth="1"/>
    <col min="3816" max="3816" width="11.1640625" style="1" customWidth="1"/>
    <col min="3817" max="3817" width="2" style="1" customWidth="1"/>
    <col min="3818" max="3818" width="11.1640625" style="1" customWidth="1"/>
    <col min="3819" max="3819" width="2" style="1" customWidth="1"/>
    <col min="3820" max="3820" width="11.1640625" style="1" customWidth="1"/>
    <col min="3821" max="3821" width="2" style="1" customWidth="1"/>
    <col min="3822" max="3822" width="3.83203125" style="1" customWidth="1"/>
    <col min="3823" max="3823" width="10.83203125" style="1" customWidth="1"/>
    <col min="3824" max="3824" width="0.83203125" style="1" customWidth="1"/>
    <col min="3825" max="3825" width="11.33203125" style="1" customWidth="1"/>
    <col min="3826" max="3826" width="10.33203125" style="1" customWidth="1"/>
    <col min="3827" max="3827" width="1.33203125" style="1" customWidth="1"/>
    <col min="3828" max="3828" width="9.33203125" style="1" customWidth="1"/>
    <col min="3829" max="3829" width="8.6640625" style="1" customWidth="1"/>
    <col min="3830" max="3830" width="6.6640625" style="1" customWidth="1"/>
    <col min="3831" max="3831" width="14.1640625" style="1" customWidth="1"/>
    <col min="3832" max="4066" width="13.1640625" style="1"/>
    <col min="4067" max="4067" width="2.5" style="1" customWidth="1"/>
    <col min="4068" max="4068" width="3.1640625" style="1" customWidth="1"/>
    <col min="4069" max="4069" width="70.1640625" style="1" customWidth="1"/>
    <col min="4070" max="4070" width="11.1640625" style="1" customWidth="1"/>
    <col min="4071" max="4071" width="2" style="1" customWidth="1"/>
    <col min="4072" max="4072" width="11.1640625" style="1" customWidth="1"/>
    <col min="4073" max="4073" width="2" style="1" customWidth="1"/>
    <col min="4074" max="4074" width="11.1640625" style="1" customWidth="1"/>
    <col min="4075" max="4075" width="2" style="1" customWidth="1"/>
    <col min="4076" max="4076" width="11.1640625" style="1" customWidth="1"/>
    <col min="4077" max="4077" width="2" style="1" customWidth="1"/>
    <col min="4078" max="4078" width="3.83203125" style="1" customWidth="1"/>
    <col min="4079" max="4079" width="10.83203125" style="1" customWidth="1"/>
    <col min="4080" max="4080" width="0.83203125" style="1" customWidth="1"/>
    <col min="4081" max="4081" width="11.33203125" style="1" customWidth="1"/>
    <col min="4082" max="4082" width="10.33203125" style="1" customWidth="1"/>
    <col min="4083" max="4083" width="1.33203125" style="1" customWidth="1"/>
    <col min="4084" max="4084" width="9.33203125" style="1" customWidth="1"/>
    <col min="4085" max="4085" width="8.6640625" style="1" customWidth="1"/>
    <col min="4086" max="4086" width="6.6640625" style="1" customWidth="1"/>
    <col min="4087" max="4087" width="14.1640625" style="1" customWidth="1"/>
    <col min="4088" max="4322" width="13.1640625" style="1"/>
    <col min="4323" max="4323" width="2.5" style="1" customWidth="1"/>
    <col min="4324" max="4324" width="3.1640625" style="1" customWidth="1"/>
    <col min="4325" max="4325" width="70.1640625" style="1" customWidth="1"/>
    <col min="4326" max="4326" width="11.1640625" style="1" customWidth="1"/>
    <col min="4327" max="4327" width="2" style="1" customWidth="1"/>
    <col min="4328" max="4328" width="11.1640625" style="1" customWidth="1"/>
    <col min="4329" max="4329" width="2" style="1" customWidth="1"/>
    <col min="4330" max="4330" width="11.1640625" style="1" customWidth="1"/>
    <col min="4331" max="4331" width="2" style="1" customWidth="1"/>
    <col min="4332" max="4332" width="11.1640625" style="1" customWidth="1"/>
    <col min="4333" max="4333" width="2" style="1" customWidth="1"/>
    <col min="4334" max="4334" width="3.83203125" style="1" customWidth="1"/>
    <col min="4335" max="4335" width="10.83203125" style="1" customWidth="1"/>
    <col min="4336" max="4336" width="0.83203125" style="1" customWidth="1"/>
    <col min="4337" max="4337" width="11.33203125" style="1" customWidth="1"/>
    <col min="4338" max="4338" width="10.33203125" style="1" customWidth="1"/>
    <col min="4339" max="4339" width="1.33203125" style="1" customWidth="1"/>
    <col min="4340" max="4340" width="9.33203125" style="1" customWidth="1"/>
    <col min="4341" max="4341" width="8.6640625" style="1" customWidth="1"/>
    <col min="4342" max="4342" width="6.6640625" style="1" customWidth="1"/>
    <col min="4343" max="4343" width="14.1640625" style="1" customWidth="1"/>
    <col min="4344" max="4578" width="13.1640625" style="1"/>
    <col min="4579" max="4579" width="2.5" style="1" customWidth="1"/>
    <col min="4580" max="4580" width="3.1640625" style="1" customWidth="1"/>
    <col min="4581" max="4581" width="70.1640625" style="1" customWidth="1"/>
    <col min="4582" max="4582" width="11.1640625" style="1" customWidth="1"/>
    <col min="4583" max="4583" width="2" style="1" customWidth="1"/>
    <col min="4584" max="4584" width="11.1640625" style="1" customWidth="1"/>
    <col min="4585" max="4585" width="2" style="1" customWidth="1"/>
    <col min="4586" max="4586" width="11.1640625" style="1" customWidth="1"/>
    <col min="4587" max="4587" width="2" style="1" customWidth="1"/>
    <col min="4588" max="4588" width="11.1640625" style="1" customWidth="1"/>
    <col min="4589" max="4589" width="2" style="1" customWidth="1"/>
    <col min="4590" max="4590" width="3.83203125" style="1" customWidth="1"/>
    <col min="4591" max="4591" width="10.83203125" style="1" customWidth="1"/>
    <col min="4592" max="4592" width="0.83203125" style="1" customWidth="1"/>
    <col min="4593" max="4593" width="11.33203125" style="1" customWidth="1"/>
    <col min="4594" max="4594" width="10.33203125" style="1" customWidth="1"/>
    <col min="4595" max="4595" width="1.33203125" style="1" customWidth="1"/>
    <col min="4596" max="4596" width="9.33203125" style="1" customWidth="1"/>
    <col min="4597" max="4597" width="8.6640625" style="1" customWidth="1"/>
    <col min="4598" max="4598" width="6.6640625" style="1" customWidth="1"/>
    <col min="4599" max="4599" width="14.1640625" style="1" customWidth="1"/>
    <col min="4600" max="4834" width="13.1640625" style="1"/>
    <col min="4835" max="4835" width="2.5" style="1" customWidth="1"/>
    <col min="4836" max="4836" width="3.1640625" style="1" customWidth="1"/>
    <col min="4837" max="4837" width="70.1640625" style="1" customWidth="1"/>
    <col min="4838" max="4838" width="11.1640625" style="1" customWidth="1"/>
    <col min="4839" max="4839" width="2" style="1" customWidth="1"/>
    <col min="4840" max="4840" width="11.1640625" style="1" customWidth="1"/>
    <col min="4841" max="4841" width="2" style="1" customWidth="1"/>
    <col min="4842" max="4842" width="11.1640625" style="1" customWidth="1"/>
    <col min="4843" max="4843" width="2" style="1" customWidth="1"/>
    <col min="4844" max="4844" width="11.1640625" style="1" customWidth="1"/>
    <col min="4845" max="4845" width="2" style="1" customWidth="1"/>
    <col min="4846" max="4846" width="3.83203125" style="1" customWidth="1"/>
    <col min="4847" max="4847" width="10.83203125" style="1" customWidth="1"/>
    <col min="4848" max="4848" width="0.83203125" style="1" customWidth="1"/>
    <col min="4849" max="4849" width="11.33203125" style="1" customWidth="1"/>
    <col min="4850" max="4850" width="10.33203125" style="1" customWidth="1"/>
    <col min="4851" max="4851" width="1.33203125" style="1" customWidth="1"/>
    <col min="4852" max="4852" width="9.33203125" style="1" customWidth="1"/>
    <col min="4853" max="4853" width="8.6640625" style="1" customWidth="1"/>
    <col min="4854" max="4854" width="6.6640625" style="1" customWidth="1"/>
    <col min="4855" max="4855" width="14.1640625" style="1" customWidth="1"/>
    <col min="4856" max="5090" width="13.1640625" style="1"/>
    <col min="5091" max="5091" width="2.5" style="1" customWidth="1"/>
    <col min="5092" max="5092" width="3.1640625" style="1" customWidth="1"/>
    <col min="5093" max="5093" width="70.1640625" style="1" customWidth="1"/>
    <col min="5094" max="5094" width="11.1640625" style="1" customWidth="1"/>
    <col min="5095" max="5095" width="2" style="1" customWidth="1"/>
    <col min="5096" max="5096" width="11.1640625" style="1" customWidth="1"/>
    <col min="5097" max="5097" width="2" style="1" customWidth="1"/>
    <col min="5098" max="5098" width="11.1640625" style="1" customWidth="1"/>
    <col min="5099" max="5099" width="2" style="1" customWidth="1"/>
    <col min="5100" max="5100" width="11.1640625" style="1" customWidth="1"/>
    <col min="5101" max="5101" width="2" style="1" customWidth="1"/>
    <col min="5102" max="5102" width="3.83203125" style="1" customWidth="1"/>
    <col min="5103" max="5103" width="10.83203125" style="1" customWidth="1"/>
    <col min="5104" max="5104" width="0.83203125" style="1" customWidth="1"/>
    <col min="5105" max="5105" width="11.33203125" style="1" customWidth="1"/>
    <col min="5106" max="5106" width="10.33203125" style="1" customWidth="1"/>
    <col min="5107" max="5107" width="1.33203125" style="1" customWidth="1"/>
    <col min="5108" max="5108" width="9.33203125" style="1" customWidth="1"/>
    <col min="5109" max="5109" width="8.6640625" style="1" customWidth="1"/>
    <col min="5110" max="5110" width="6.6640625" style="1" customWidth="1"/>
    <col min="5111" max="5111" width="14.1640625" style="1" customWidth="1"/>
    <col min="5112" max="5346" width="13.1640625" style="1"/>
    <col min="5347" max="5347" width="2.5" style="1" customWidth="1"/>
    <col min="5348" max="5348" width="3.1640625" style="1" customWidth="1"/>
    <col min="5349" max="5349" width="70.1640625" style="1" customWidth="1"/>
    <col min="5350" max="5350" width="11.1640625" style="1" customWidth="1"/>
    <col min="5351" max="5351" width="2" style="1" customWidth="1"/>
    <col min="5352" max="5352" width="11.1640625" style="1" customWidth="1"/>
    <col min="5353" max="5353" width="2" style="1" customWidth="1"/>
    <col min="5354" max="5354" width="11.1640625" style="1" customWidth="1"/>
    <col min="5355" max="5355" width="2" style="1" customWidth="1"/>
    <col min="5356" max="5356" width="11.1640625" style="1" customWidth="1"/>
    <col min="5357" max="5357" width="2" style="1" customWidth="1"/>
    <col min="5358" max="5358" width="3.83203125" style="1" customWidth="1"/>
    <col min="5359" max="5359" width="10.83203125" style="1" customWidth="1"/>
    <col min="5360" max="5360" width="0.83203125" style="1" customWidth="1"/>
    <col min="5361" max="5361" width="11.33203125" style="1" customWidth="1"/>
    <col min="5362" max="5362" width="10.33203125" style="1" customWidth="1"/>
    <col min="5363" max="5363" width="1.33203125" style="1" customWidth="1"/>
    <col min="5364" max="5364" width="9.33203125" style="1" customWidth="1"/>
    <col min="5365" max="5365" width="8.6640625" style="1" customWidth="1"/>
    <col min="5366" max="5366" width="6.6640625" style="1" customWidth="1"/>
    <col min="5367" max="5367" width="14.1640625" style="1" customWidth="1"/>
    <col min="5368" max="5602" width="13.1640625" style="1"/>
    <col min="5603" max="5603" width="2.5" style="1" customWidth="1"/>
    <col min="5604" max="5604" width="3.1640625" style="1" customWidth="1"/>
    <col min="5605" max="5605" width="70.1640625" style="1" customWidth="1"/>
    <col min="5606" max="5606" width="11.1640625" style="1" customWidth="1"/>
    <col min="5607" max="5607" width="2" style="1" customWidth="1"/>
    <col min="5608" max="5608" width="11.1640625" style="1" customWidth="1"/>
    <col min="5609" max="5609" width="2" style="1" customWidth="1"/>
    <col min="5610" max="5610" width="11.1640625" style="1" customWidth="1"/>
    <col min="5611" max="5611" width="2" style="1" customWidth="1"/>
    <col min="5612" max="5612" width="11.1640625" style="1" customWidth="1"/>
    <col min="5613" max="5613" width="2" style="1" customWidth="1"/>
    <col min="5614" max="5614" width="3.83203125" style="1" customWidth="1"/>
    <col min="5615" max="5615" width="10.83203125" style="1" customWidth="1"/>
    <col min="5616" max="5616" width="0.83203125" style="1" customWidth="1"/>
    <col min="5617" max="5617" width="11.33203125" style="1" customWidth="1"/>
    <col min="5618" max="5618" width="10.33203125" style="1" customWidth="1"/>
    <col min="5619" max="5619" width="1.33203125" style="1" customWidth="1"/>
    <col min="5620" max="5620" width="9.33203125" style="1" customWidth="1"/>
    <col min="5621" max="5621" width="8.6640625" style="1" customWidth="1"/>
    <col min="5622" max="5622" width="6.6640625" style="1" customWidth="1"/>
    <col min="5623" max="5623" width="14.1640625" style="1" customWidth="1"/>
    <col min="5624" max="5858" width="13.1640625" style="1"/>
    <col min="5859" max="5859" width="2.5" style="1" customWidth="1"/>
    <col min="5860" max="5860" width="3.1640625" style="1" customWidth="1"/>
    <col min="5861" max="5861" width="70.1640625" style="1" customWidth="1"/>
    <col min="5862" max="5862" width="11.1640625" style="1" customWidth="1"/>
    <col min="5863" max="5863" width="2" style="1" customWidth="1"/>
    <col min="5864" max="5864" width="11.1640625" style="1" customWidth="1"/>
    <col min="5865" max="5865" width="2" style="1" customWidth="1"/>
    <col min="5866" max="5866" width="11.1640625" style="1" customWidth="1"/>
    <col min="5867" max="5867" width="2" style="1" customWidth="1"/>
    <col min="5868" max="5868" width="11.1640625" style="1" customWidth="1"/>
    <col min="5869" max="5869" width="2" style="1" customWidth="1"/>
    <col min="5870" max="5870" width="3.83203125" style="1" customWidth="1"/>
    <col min="5871" max="5871" width="10.83203125" style="1" customWidth="1"/>
    <col min="5872" max="5872" width="0.83203125" style="1" customWidth="1"/>
    <col min="5873" max="5873" width="11.33203125" style="1" customWidth="1"/>
    <col min="5874" max="5874" width="10.33203125" style="1" customWidth="1"/>
    <col min="5875" max="5875" width="1.33203125" style="1" customWidth="1"/>
    <col min="5876" max="5876" width="9.33203125" style="1" customWidth="1"/>
    <col min="5877" max="5877" width="8.6640625" style="1" customWidth="1"/>
    <col min="5878" max="5878" width="6.6640625" style="1" customWidth="1"/>
    <col min="5879" max="5879" width="14.1640625" style="1" customWidth="1"/>
    <col min="5880" max="6114" width="13.1640625" style="1"/>
    <col min="6115" max="6115" width="2.5" style="1" customWidth="1"/>
    <col min="6116" max="6116" width="3.1640625" style="1" customWidth="1"/>
    <col min="6117" max="6117" width="70.1640625" style="1" customWidth="1"/>
    <col min="6118" max="6118" width="11.1640625" style="1" customWidth="1"/>
    <col min="6119" max="6119" width="2" style="1" customWidth="1"/>
    <col min="6120" max="6120" width="11.1640625" style="1" customWidth="1"/>
    <col min="6121" max="6121" width="2" style="1" customWidth="1"/>
    <col min="6122" max="6122" width="11.1640625" style="1" customWidth="1"/>
    <col min="6123" max="6123" width="2" style="1" customWidth="1"/>
    <col min="6124" max="6124" width="11.1640625" style="1" customWidth="1"/>
    <col min="6125" max="6125" width="2" style="1" customWidth="1"/>
    <col min="6126" max="6126" width="3.83203125" style="1" customWidth="1"/>
    <col min="6127" max="6127" width="10.83203125" style="1" customWidth="1"/>
    <col min="6128" max="6128" width="0.83203125" style="1" customWidth="1"/>
    <col min="6129" max="6129" width="11.33203125" style="1" customWidth="1"/>
    <col min="6130" max="6130" width="10.33203125" style="1" customWidth="1"/>
    <col min="6131" max="6131" width="1.33203125" style="1" customWidth="1"/>
    <col min="6132" max="6132" width="9.33203125" style="1" customWidth="1"/>
    <col min="6133" max="6133" width="8.6640625" style="1" customWidth="1"/>
    <col min="6134" max="6134" width="6.6640625" style="1" customWidth="1"/>
    <col min="6135" max="6135" width="14.1640625" style="1" customWidth="1"/>
    <col min="6136" max="6370" width="13.1640625" style="1"/>
    <col min="6371" max="6371" width="2.5" style="1" customWidth="1"/>
    <col min="6372" max="6372" width="3.1640625" style="1" customWidth="1"/>
    <col min="6373" max="6373" width="70.1640625" style="1" customWidth="1"/>
    <col min="6374" max="6374" width="11.1640625" style="1" customWidth="1"/>
    <col min="6375" max="6375" width="2" style="1" customWidth="1"/>
    <col min="6376" max="6376" width="11.1640625" style="1" customWidth="1"/>
    <col min="6377" max="6377" width="2" style="1" customWidth="1"/>
    <col min="6378" max="6378" width="11.1640625" style="1" customWidth="1"/>
    <col min="6379" max="6379" width="2" style="1" customWidth="1"/>
    <col min="6380" max="6380" width="11.1640625" style="1" customWidth="1"/>
    <col min="6381" max="6381" width="2" style="1" customWidth="1"/>
    <col min="6382" max="6382" width="3.83203125" style="1" customWidth="1"/>
    <col min="6383" max="6383" width="10.83203125" style="1" customWidth="1"/>
    <col min="6384" max="6384" width="0.83203125" style="1" customWidth="1"/>
    <col min="6385" max="6385" width="11.33203125" style="1" customWidth="1"/>
    <col min="6386" max="6386" width="10.33203125" style="1" customWidth="1"/>
    <col min="6387" max="6387" width="1.33203125" style="1" customWidth="1"/>
    <col min="6388" max="6388" width="9.33203125" style="1" customWidth="1"/>
    <col min="6389" max="6389" width="8.6640625" style="1" customWidth="1"/>
    <col min="6390" max="6390" width="6.6640625" style="1" customWidth="1"/>
    <col min="6391" max="6391" width="14.1640625" style="1" customWidth="1"/>
    <col min="6392" max="6626" width="13.1640625" style="1"/>
    <col min="6627" max="6627" width="2.5" style="1" customWidth="1"/>
    <col min="6628" max="6628" width="3.1640625" style="1" customWidth="1"/>
    <col min="6629" max="6629" width="70.1640625" style="1" customWidth="1"/>
    <col min="6630" max="6630" width="11.1640625" style="1" customWidth="1"/>
    <col min="6631" max="6631" width="2" style="1" customWidth="1"/>
    <col min="6632" max="6632" width="11.1640625" style="1" customWidth="1"/>
    <col min="6633" max="6633" width="2" style="1" customWidth="1"/>
    <col min="6634" max="6634" width="11.1640625" style="1" customWidth="1"/>
    <col min="6635" max="6635" width="2" style="1" customWidth="1"/>
    <col min="6636" max="6636" width="11.1640625" style="1" customWidth="1"/>
    <col min="6637" max="6637" width="2" style="1" customWidth="1"/>
    <col min="6638" max="6638" width="3.83203125" style="1" customWidth="1"/>
    <col min="6639" max="6639" width="10.83203125" style="1" customWidth="1"/>
    <col min="6640" max="6640" width="0.83203125" style="1" customWidth="1"/>
    <col min="6641" max="6641" width="11.33203125" style="1" customWidth="1"/>
    <col min="6642" max="6642" width="10.33203125" style="1" customWidth="1"/>
    <col min="6643" max="6643" width="1.33203125" style="1" customWidth="1"/>
    <col min="6644" max="6644" width="9.33203125" style="1" customWidth="1"/>
    <col min="6645" max="6645" width="8.6640625" style="1" customWidth="1"/>
    <col min="6646" max="6646" width="6.6640625" style="1" customWidth="1"/>
    <col min="6647" max="6647" width="14.1640625" style="1" customWidth="1"/>
    <col min="6648" max="6882" width="13.1640625" style="1"/>
    <col min="6883" max="6883" width="2.5" style="1" customWidth="1"/>
    <col min="6884" max="6884" width="3.1640625" style="1" customWidth="1"/>
    <col min="6885" max="6885" width="70.1640625" style="1" customWidth="1"/>
    <col min="6886" max="6886" width="11.1640625" style="1" customWidth="1"/>
    <col min="6887" max="6887" width="2" style="1" customWidth="1"/>
    <col min="6888" max="6888" width="11.1640625" style="1" customWidth="1"/>
    <col min="6889" max="6889" width="2" style="1" customWidth="1"/>
    <col min="6890" max="6890" width="11.1640625" style="1" customWidth="1"/>
    <col min="6891" max="6891" width="2" style="1" customWidth="1"/>
    <col min="6892" max="6892" width="11.1640625" style="1" customWidth="1"/>
    <col min="6893" max="6893" width="2" style="1" customWidth="1"/>
    <col min="6894" max="6894" width="3.83203125" style="1" customWidth="1"/>
    <col min="6895" max="6895" width="10.83203125" style="1" customWidth="1"/>
    <col min="6896" max="6896" width="0.83203125" style="1" customWidth="1"/>
    <col min="6897" max="6897" width="11.33203125" style="1" customWidth="1"/>
    <col min="6898" max="6898" width="10.33203125" style="1" customWidth="1"/>
    <col min="6899" max="6899" width="1.33203125" style="1" customWidth="1"/>
    <col min="6900" max="6900" width="9.33203125" style="1" customWidth="1"/>
    <col min="6901" max="6901" width="8.6640625" style="1" customWidth="1"/>
    <col min="6902" max="6902" width="6.6640625" style="1" customWidth="1"/>
    <col min="6903" max="6903" width="14.1640625" style="1" customWidth="1"/>
    <col min="6904" max="7138" width="13.1640625" style="1"/>
    <col min="7139" max="7139" width="2.5" style="1" customWidth="1"/>
    <col min="7140" max="7140" width="3.1640625" style="1" customWidth="1"/>
    <col min="7141" max="7141" width="70.1640625" style="1" customWidth="1"/>
    <col min="7142" max="7142" width="11.1640625" style="1" customWidth="1"/>
    <col min="7143" max="7143" width="2" style="1" customWidth="1"/>
    <col min="7144" max="7144" width="11.1640625" style="1" customWidth="1"/>
    <col min="7145" max="7145" width="2" style="1" customWidth="1"/>
    <col min="7146" max="7146" width="11.1640625" style="1" customWidth="1"/>
    <col min="7147" max="7147" width="2" style="1" customWidth="1"/>
    <col min="7148" max="7148" width="11.1640625" style="1" customWidth="1"/>
    <col min="7149" max="7149" width="2" style="1" customWidth="1"/>
    <col min="7150" max="7150" width="3.83203125" style="1" customWidth="1"/>
    <col min="7151" max="7151" width="10.83203125" style="1" customWidth="1"/>
    <col min="7152" max="7152" width="0.83203125" style="1" customWidth="1"/>
    <col min="7153" max="7153" width="11.33203125" style="1" customWidth="1"/>
    <col min="7154" max="7154" width="10.33203125" style="1" customWidth="1"/>
    <col min="7155" max="7155" width="1.33203125" style="1" customWidth="1"/>
    <col min="7156" max="7156" width="9.33203125" style="1" customWidth="1"/>
    <col min="7157" max="7157" width="8.6640625" style="1" customWidth="1"/>
    <col min="7158" max="7158" width="6.6640625" style="1" customWidth="1"/>
    <col min="7159" max="7159" width="14.1640625" style="1" customWidth="1"/>
    <col min="7160" max="7394" width="13.1640625" style="1"/>
    <col min="7395" max="7395" width="2.5" style="1" customWidth="1"/>
    <col min="7396" max="7396" width="3.1640625" style="1" customWidth="1"/>
    <col min="7397" max="7397" width="70.1640625" style="1" customWidth="1"/>
    <col min="7398" max="7398" width="11.1640625" style="1" customWidth="1"/>
    <col min="7399" max="7399" width="2" style="1" customWidth="1"/>
    <col min="7400" max="7400" width="11.1640625" style="1" customWidth="1"/>
    <col min="7401" max="7401" width="2" style="1" customWidth="1"/>
    <col min="7402" max="7402" width="11.1640625" style="1" customWidth="1"/>
    <col min="7403" max="7403" width="2" style="1" customWidth="1"/>
    <col min="7404" max="7404" width="11.1640625" style="1" customWidth="1"/>
    <col min="7405" max="7405" width="2" style="1" customWidth="1"/>
    <col min="7406" max="7406" width="3.83203125" style="1" customWidth="1"/>
    <col min="7407" max="7407" width="10.83203125" style="1" customWidth="1"/>
    <col min="7408" max="7408" width="0.83203125" style="1" customWidth="1"/>
    <col min="7409" max="7409" width="11.33203125" style="1" customWidth="1"/>
    <col min="7410" max="7410" width="10.33203125" style="1" customWidth="1"/>
    <col min="7411" max="7411" width="1.33203125" style="1" customWidth="1"/>
    <col min="7412" max="7412" width="9.33203125" style="1" customWidth="1"/>
    <col min="7413" max="7413" width="8.6640625" style="1" customWidth="1"/>
    <col min="7414" max="7414" width="6.6640625" style="1" customWidth="1"/>
    <col min="7415" max="7415" width="14.1640625" style="1" customWidth="1"/>
    <col min="7416" max="7650" width="13.1640625" style="1"/>
    <col min="7651" max="7651" width="2.5" style="1" customWidth="1"/>
    <col min="7652" max="7652" width="3.1640625" style="1" customWidth="1"/>
    <col min="7653" max="7653" width="70.1640625" style="1" customWidth="1"/>
    <col min="7654" max="7654" width="11.1640625" style="1" customWidth="1"/>
    <col min="7655" max="7655" width="2" style="1" customWidth="1"/>
    <col min="7656" max="7656" width="11.1640625" style="1" customWidth="1"/>
    <col min="7657" max="7657" width="2" style="1" customWidth="1"/>
    <col min="7658" max="7658" width="11.1640625" style="1" customWidth="1"/>
    <col min="7659" max="7659" width="2" style="1" customWidth="1"/>
    <col min="7660" max="7660" width="11.1640625" style="1" customWidth="1"/>
    <col min="7661" max="7661" width="2" style="1" customWidth="1"/>
    <col min="7662" max="7662" width="3.83203125" style="1" customWidth="1"/>
    <col min="7663" max="7663" width="10.83203125" style="1" customWidth="1"/>
    <col min="7664" max="7664" width="0.83203125" style="1" customWidth="1"/>
    <col min="7665" max="7665" width="11.33203125" style="1" customWidth="1"/>
    <col min="7666" max="7666" width="10.33203125" style="1" customWidth="1"/>
    <col min="7667" max="7667" width="1.33203125" style="1" customWidth="1"/>
    <col min="7668" max="7668" width="9.33203125" style="1" customWidth="1"/>
    <col min="7669" max="7669" width="8.6640625" style="1" customWidth="1"/>
    <col min="7670" max="7670" width="6.6640625" style="1" customWidth="1"/>
    <col min="7671" max="7671" width="14.1640625" style="1" customWidth="1"/>
    <col min="7672" max="7906" width="13.1640625" style="1"/>
    <col min="7907" max="7907" width="2.5" style="1" customWidth="1"/>
    <col min="7908" max="7908" width="3.1640625" style="1" customWidth="1"/>
    <col min="7909" max="7909" width="70.1640625" style="1" customWidth="1"/>
    <col min="7910" max="7910" width="11.1640625" style="1" customWidth="1"/>
    <col min="7911" max="7911" width="2" style="1" customWidth="1"/>
    <col min="7912" max="7912" width="11.1640625" style="1" customWidth="1"/>
    <col min="7913" max="7913" width="2" style="1" customWidth="1"/>
    <col min="7914" max="7914" width="11.1640625" style="1" customWidth="1"/>
    <col min="7915" max="7915" width="2" style="1" customWidth="1"/>
    <col min="7916" max="7916" width="11.1640625" style="1" customWidth="1"/>
    <col min="7917" max="7917" width="2" style="1" customWidth="1"/>
    <col min="7918" max="7918" width="3.83203125" style="1" customWidth="1"/>
    <col min="7919" max="7919" width="10.83203125" style="1" customWidth="1"/>
    <col min="7920" max="7920" width="0.83203125" style="1" customWidth="1"/>
    <col min="7921" max="7921" width="11.33203125" style="1" customWidth="1"/>
    <col min="7922" max="7922" width="10.33203125" style="1" customWidth="1"/>
    <col min="7923" max="7923" width="1.33203125" style="1" customWidth="1"/>
    <col min="7924" max="7924" width="9.33203125" style="1" customWidth="1"/>
    <col min="7925" max="7925" width="8.6640625" style="1" customWidth="1"/>
    <col min="7926" max="7926" width="6.6640625" style="1" customWidth="1"/>
    <col min="7927" max="7927" width="14.1640625" style="1" customWidth="1"/>
    <col min="7928" max="8162" width="13.1640625" style="1"/>
    <col min="8163" max="8163" width="2.5" style="1" customWidth="1"/>
    <col min="8164" max="8164" width="3.1640625" style="1" customWidth="1"/>
    <col min="8165" max="8165" width="70.1640625" style="1" customWidth="1"/>
    <col min="8166" max="8166" width="11.1640625" style="1" customWidth="1"/>
    <col min="8167" max="8167" width="2" style="1" customWidth="1"/>
    <col min="8168" max="8168" width="11.1640625" style="1" customWidth="1"/>
    <col min="8169" max="8169" width="2" style="1" customWidth="1"/>
    <col min="8170" max="8170" width="11.1640625" style="1" customWidth="1"/>
    <col min="8171" max="8171" width="2" style="1" customWidth="1"/>
    <col min="8172" max="8172" width="11.1640625" style="1" customWidth="1"/>
    <col min="8173" max="8173" width="2" style="1" customWidth="1"/>
    <col min="8174" max="8174" width="3.83203125" style="1" customWidth="1"/>
    <col min="8175" max="8175" width="10.83203125" style="1" customWidth="1"/>
    <col min="8176" max="8176" width="0.83203125" style="1" customWidth="1"/>
    <col min="8177" max="8177" width="11.33203125" style="1" customWidth="1"/>
    <col min="8178" max="8178" width="10.33203125" style="1" customWidth="1"/>
    <col min="8179" max="8179" width="1.33203125" style="1" customWidth="1"/>
    <col min="8180" max="8180" width="9.33203125" style="1" customWidth="1"/>
    <col min="8181" max="8181" width="8.6640625" style="1" customWidth="1"/>
    <col min="8182" max="8182" width="6.6640625" style="1" customWidth="1"/>
    <col min="8183" max="8183" width="14.1640625" style="1" customWidth="1"/>
    <col min="8184" max="8418" width="13.1640625" style="1"/>
    <col min="8419" max="8419" width="2.5" style="1" customWidth="1"/>
    <col min="8420" max="8420" width="3.1640625" style="1" customWidth="1"/>
    <col min="8421" max="8421" width="70.1640625" style="1" customWidth="1"/>
    <col min="8422" max="8422" width="11.1640625" style="1" customWidth="1"/>
    <col min="8423" max="8423" width="2" style="1" customWidth="1"/>
    <col min="8424" max="8424" width="11.1640625" style="1" customWidth="1"/>
    <col min="8425" max="8425" width="2" style="1" customWidth="1"/>
    <col min="8426" max="8426" width="11.1640625" style="1" customWidth="1"/>
    <col min="8427" max="8427" width="2" style="1" customWidth="1"/>
    <col min="8428" max="8428" width="11.1640625" style="1" customWidth="1"/>
    <col min="8429" max="8429" width="2" style="1" customWidth="1"/>
    <col min="8430" max="8430" width="3.83203125" style="1" customWidth="1"/>
    <col min="8431" max="8431" width="10.83203125" style="1" customWidth="1"/>
    <col min="8432" max="8432" width="0.83203125" style="1" customWidth="1"/>
    <col min="8433" max="8433" width="11.33203125" style="1" customWidth="1"/>
    <col min="8434" max="8434" width="10.33203125" style="1" customWidth="1"/>
    <col min="8435" max="8435" width="1.33203125" style="1" customWidth="1"/>
    <col min="8436" max="8436" width="9.33203125" style="1" customWidth="1"/>
    <col min="8437" max="8437" width="8.6640625" style="1" customWidth="1"/>
    <col min="8438" max="8438" width="6.6640625" style="1" customWidth="1"/>
    <col min="8439" max="8439" width="14.1640625" style="1" customWidth="1"/>
    <col min="8440" max="8674" width="13.1640625" style="1"/>
    <col min="8675" max="8675" width="2.5" style="1" customWidth="1"/>
    <col min="8676" max="8676" width="3.1640625" style="1" customWidth="1"/>
    <col min="8677" max="8677" width="70.1640625" style="1" customWidth="1"/>
    <col min="8678" max="8678" width="11.1640625" style="1" customWidth="1"/>
    <col min="8679" max="8679" width="2" style="1" customWidth="1"/>
    <col min="8680" max="8680" width="11.1640625" style="1" customWidth="1"/>
    <col min="8681" max="8681" width="2" style="1" customWidth="1"/>
    <col min="8682" max="8682" width="11.1640625" style="1" customWidth="1"/>
    <col min="8683" max="8683" width="2" style="1" customWidth="1"/>
    <col min="8684" max="8684" width="11.1640625" style="1" customWidth="1"/>
    <col min="8685" max="8685" width="2" style="1" customWidth="1"/>
    <col min="8686" max="8686" width="3.83203125" style="1" customWidth="1"/>
    <col min="8687" max="8687" width="10.83203125" style="1" customWidth="1"/>
    <col min="8688" max="8688" width="0.83203125" style="1" customWidth="1"/>
    <col min="8689" max="8689" width="11.33203125" style="1" customWidth="1"/>
    <col min="8690" max="8690" width="10.33203125" style="1" customWidth="1"/>
    <col min="8691" max="8691" width="1.33203125" style="1" customWidth="1"/>
    <col min="8692" max="8692" width="9.33203125" style="1" customWidth="1"/>
    <col min="8693" max="8693" width="8.6640625" style="1" customWidth="1"/>
    <col min="8694" max="8694" width="6.6640625" style="1" customWidth="1"/>
    <col min="8695" max="8695" width="14.1640625" style="1" customWidth="1"/>
    <col min="8696" max="8930" width="13.1640625" style="1"/>
    <col min="8931" max="8931" width="2.5" style="1" customWidth="1"/>
    <col min="8932" max="8932" width="3.1640625" style="1" customWidth="1"/>
    <col min="8933" max="8933" width="70.1640625" style="1" customWidth="1"/>
    <col min="8934" max="8934" width="11.1640625" style="1" customWidth="1"/>
    <col min="8935" max="8935" width="2" style="1" customWidth="1"/>
    <col min="8936" max="8936" width="11.1640625" style="1" customWidth="1"/>
    <col min="8937" max="8937" width="2" style="1" customWidth="1"/>
    <col min="8938" max="8938" width="11.1640625" style="1" customWidth="1"/>
    <col min="8939" max="8939" width="2" style="1" customWidth="1"/>
    <col min="8940" max="8940" width="11.1640625" style="1" customWidth="1"/>
    <col min="8941" max="8941" width="2" style="1" customWidth="1"/>
    <col min="8942" max="8942" width="3.83203125" style="1" customWidth="1"/>
    <col min="8943" max="8943" width="10.83203125" style="1" customWidth="1"/>
    <col min="8944" max="8944" width="0.83203125" style="1" customWidth="1"/>
    <col min="8945" max="8945" width="11.33203125" style="1" customWidth="1"/>
    <col min="8946" max="8946" width="10.33203125" style="1" customWidth="1"/>
    <col min="8947" max="8947" width="1.33203125" style="1" customWidth="1"/>
    <col min="8948" max="8948" width="9.33203125" style="1" customWidth="1"/>
    <col min="8949" max="8949" width="8.6640625" style="1" customWidth="1"/>
    <col min="8950" max="8950" width="6.6640625" style="1" customWidth="1"/>
    <col min="8951" max="8951" width="14.1640625" style="1" customWidth="1"/>
    <col min="8952" max="9186" width="13.1640625" style="1"/>
    <col min="9187" max="9187" width="2.5" style="1" customWidth="1"/>
    <col min="9188" max="9188" width="3.1640625" style="1" customWidth="1"/>
    <col min="9189" max="9189" width="70.1640625" style="1" customWidth="1"/>
    <col min="9190" max="9190" width="11.1640625" style="1" customWidth="1"/>
    <col min="9191" max="9191" width="2" style="1" customWidth="1"/>
    <col min="9192" max="9192" width="11.1640625" style="1" customWidth="1"/>
    <col min="9193" max="9193" width="2" style="1" customWidth="1"/>
    <col min="9194" max="9194" width="11.1640625" style="1" customWidth="1"/>
    <col min="9195" max="9195" width="2" style="1" customWidth="1"/>
    <col min="9196" max="9196" width="11.1640625" style="1" customWidth="1"/>
    <col min="9197" max="9197" width="2" style="1" customWidth="1"/>
    <col min="9198" max="9198" width="3.83203125" style="1" customWidth="1"/>
    <col min="9199" max="9199" width="10.83203125" style="1" customWidth="1"/>
    <col min="9200" max="9200" width="0.83203125" style="1" customWidth="1"/>
    <col min="9201" max="9201" width="11.33203125" style="1" customWidth="1"/>
    <col min="9202" max="9202" width="10.33203125" style="1" customWidth="1"/>
    <col min="9203" max="9203" width="1.33203125" style="1" customWidth="1"/>
    <col min="9204" max="9204" width="9.33203125" style="1" customWidth="1"/>
    <col min="9205" max="9205" width="8.6640625" style="1" customWidth="1"/>
    <col min="9206" max="9206" width="6.6640625" style="1" customWidth="1"/>
    <col min="9207" max="9207" width="14.1640625" style="1" customWidth="1"/>
    <col min="9208" max="9442" width="13.1640625" style="1"/>
    <col min="9443" max="9443" width="2.5" style="1" customWidth="1"/>
    <col min="9444" max="9444" width="3.1640625" style="1" customWidth="1"/>
    <col min="9445" max="9445" width="70.1640625" style="1" customWidth="1"/>
    <col min="9446" max="9446" width="11.1640625" style="1" customWidth="1"/>
    <col min="9447" max="9447" width="2" style="1" customWidth="1"/>
    <col min="9448" max="9448" width="11.1640625" style="1" customWidth="1"/>
    <col min="9449" max="9449" width="2" style="1" customWidth="1"/>
    <col min="9450" max="9450" width="11.1640625" style="1" customWidth="1"/>
    <col min="9451" max="9451" width="2" style="1" customWidth="1"/>
    <col min="9452" max="9452" width="11.1640625" style="1" customWidth="1"/>
    <col min="9453" max="9453" width="2" style="1" customWidth="1"/>
    <col min="9454" max="9454" width="3.83203125" style="1" customWidth="1"/>
    <col min="9455" max="9455" width="10.83203125" style="1" customWidth="1"/>
    <col min="9456" max="9456" width="0.83203125" style="1" customWidth="1"/>
    <col min="9457" max="9457" width="11.33203125" style="1" customWidth="1"/>
    <col min="9458" max="9458" width="10.33203125" style="1" customWidth="1"/>
    <col min="9459" max="9459" width="1.33203125" style="1" customWidth="1"/>
    <col min="9460" max="9460" width="9.33203125" style="1" customWidth="1"/>
    <col min="9461" max="9461" width="8.6640625" style="1" customWidth="1"/>
    <col min="9462" max="9462" width="6.6640625" style="1" customWidth="1"/>
    <col min="9463" max="9463" width="14.1640625" style="1" customWidth="1"/>
    <col min="9464" max="9698" width="13.1640625" style="1"/>
    <col min="9699" max="9699" width="2.5" style="1" customWidth="1"/>
    <col min="9700" max="9700" width="3.1640625" style="1" customWidth="1"/>
    <col min="9701" max="9701" width="70.1640625" style="1" customWidth="1"/>
    <col min="9702" max="9702" width="11.1640625" style="1" customWidth="1"/>
    <col min="9703" max="9703" width="2" style="1" customWidth="1"/>
    <col min="9704" max="9704" width="11.1640625" style="1" customWidth="1"/>
    <col min="9705" max="9705" width="2" style="1" customWidth="1"/>
    <col min="9706" max="9706" width="11.1640625" style="1" customWidth="1"/>
    <col min="9707" max="9707" width="2" style="1" customWidth="1"/>
    <col min="9708" max="9708" width="11.1640625" style="1" customWidth="1"/>
    <col min="9709" max="9709" width="2" style="1" customWidth="1"/>
    <col min="9710" max="9710" width="3.83203125" style="1" customWidth="1"/>
    <col min="9711" max="9711" width="10.83203125" style="1" customWidth="1"/>
    <col min="9712" max="9712" width="0.83203125" style="1" customWidth="1"/>
    <col min="9713" max="9713" width="11.33203125" style="1" customWidth="1"/>
    <col min="9714" max="9714" width="10.33203125" style="1" customWidth="1"/>
    <col min="9715" max="9715" width="1.33203125" style="1" customWidth="1"/>
    <col min="9716" max="9716" width="9.33203125" style="1" customWidth="1"/>
    <col min="9717" max="9717" width="8.6640625" style="1" customWidth="1"/>
    <col min="9718" max="9718" width="6.6640625" style="1" customWidth="1"/>
    <col min="9719" max="9719" width="14.1640625" style="1" customWidth="1"/>
    <col min="9720" max="9954" width="13.1640625" style="1"/>
    <col min="9955" max="9955" width="2.5" style="1" customWidth="1"/>
    <col min="9956" max="9956" width="3.1640625" style="1" customWidth="1"/>
    <col min="9957" max="9957" width="70.1640625" style="1" customWidth="1"/>
    <col min="9958" max="9958" width="11.1640625" style="1" customWidth="1"/>
    <col min="9959" max="9959" width="2" style="1" customWidth="1"/>
    <col min="9960" max="9960" width="11.1640625" style="1" customWidth="1"/>
    <col min="9961" max="9961" width="2" style="1" customWidth="1"/>
    <col min="9962" max="9962" width="11.1640625" style="1" customWidth="1"/>
    <col min="9963" max="9963" width="2" style="1" customWidth="1"/>
    <col min="9964" max="9964" width="11.1640625" style="1" customWidth="1"/>
    <col min="9965" max="9965" width="2" style="1" customWidth="1"/>
    <col min="9966" max="9966" width="3.83203125" style="1" customWidth="1"/>
    <col min="9967" max="9967" width="10.83203125" style="1" customWidth="1"/>
    <col min="9968" max="9968" width="0.83203125" style="1" customWidth="1"/>
    <col min="9969" max="9969" width="11.33203125" style="1" customWidth="1"/>
    <col min="9970" max="9970" width="10.33203125" style="1" customWidth="1"/>
    <col min="9971" max="9971" width="1.33203125" style="1" customWidth="1"/>
    <col min="9972" max="9972" width="9.33203125" style="1" customWidth="1"/>
    <col min="9973" max="9973" width="8.6640625" style="1" customWidth="1"/>
    <col min="9974" max="9974" width="6.6640625" style="1" customWidth="1"/>
    <col min="9975" max="9975" width="14.1640625" style="1" customWidth="1"/>
    <col min="9976" max="10210" width="13.1640625" style="1"/>
    <col min="10211" max="10211" width="2.5" style="1" customWidth="1"/>
    <col min="10212" max="10212" width="3.1640625" style="1" customWidth="1"/>
    <col min="10213" max="10213" width="70.1640625" style="1" customWidth="1"/>
    <col min="10214" max="10214" width="11.1640625" style="1" customWidth="1"/>
    <col min="10215" max="10215" width="2" style="1" customWidth="1"/>
    <col min="10216" max="10216" width="11.1640625" style="1" customWidth="1"/>
    <col min="10217" max="10217" width="2" style="1" customWidth="1"/>
    <col min="10218" max="10218" width="11.1640625" style="1" customWidth="1"/>
    <col min="10219" max="10219" width="2" style="1" customWidth="1"/>
    <col min="10220" max="10220" width="11.1640625" style="1" customWidth="1"/>
    <col min="10221" max="10221" width="2" style="1" customWidth="1"/>
    <col min="10222" max="10222" width="3.83203125" style="1" customWidth="1"/>
    <col min="10223" max="10223" width="10.83203125" style="1" customWidth="1"/>
    <col min="10224" max="10224" width="0.83203125" style="1" customWidth="1"/>
    <col min="10225" max="10225" width="11.33203125" style="1" customWidth="1"/>
    <col min="10226" max="10226" width="10.33203125" style="1" customWidth="1"/>
    <col min="10227" max="10227" width="1.33203125" style="1" customWidth="1"/>
    <col min="10228" max="10228" width="9.33203125" style="1" customWidth="1"/>
    <col min="10229" max="10229" width="8.6640625" style="1" customWidth="1"/>
    <col min="10230" max="10230" width="6.6640625" style="1" customWidth="1"/>
    <col min="10231" max="10231" width="14.1640625" style="1" customWidth="1"/>
    <col min="10232" max="10466" width="13.1640625" style="1"/>
    <col min="10467" max="10467" width="2.5" style="1" customWidth="1"/>
    <col min="10468" max="10468" width="3.1640625" style="1" customWidth="1"/>
    <col min="10469" max="10469" width="70.1640625" style="1" customWidth="1"/>
    <col min="10470" max="10470" width="11.1640625" style="1" customWidth="1"/>
    <col min="10471" max="10471" width="2" style="1" customWidth="1"/>
    <col min="10472" max="10472" width="11.1640625" style="1" customWidth="1"/>
    <col min="10473" max="10473" width="2" style="1" customWidth="1"/>
    <col min="10474" max="10474" width="11.1640625" style="1" customWidth="1"/>
    <col min="10475" max="10475" width="2" style="1" customWidth="1"/>
    <col min="10476" max="10476" width="11.1640625" style="1" customWidth="1"/>
    <col min="10477" max="10477" width="2" style="1" customWidth="1"/>
    <col min="10478" max="10478" width="3.83203125" style="1" customWidth="1"/>
    <col min="10479" max="10479" width="10.83203125" style="1" customWidth="1"/>
    <col min="10480" max="10480" width="0.83203125" style="1" customWidth="1"/>
    <col min="10481" max="10481" width="11.33203125" style="1" customWidth="1"/>
    <col min="10482" max="10482" width="10.33203125" style="1" customWidth="1"/>
    <col min="10483" max="10483" width="1.33203125" style="1" customWidth="1"/>
    <col min="10484" max="10484" width="9.33203125" style="1" customWidth="1"/>
    <col min="10485" max="10485" width="8.6640625" style="1" customWidth="1"/>
    <col min="10486" max="10486" width="6.6640625" style="1" customWidth="1"/>
    <col min="10487" max="10487" width="14.1640625" style="1" customWidth="1"/>
    <col min="10488" max="10722" width="13.1640625" style="1"/>
    <col min="10723" max="10723" width="2.5" style="1" customWidth="1"/>
    <col min="10724" max="10724" width="3.1640625" style="1" customWidth="1"/>
    <col min="10725" max="10725" width="70.1640625" style="1" customWidth="1"/>
    <col min="10726" max="10726" width="11.1640625" style="1" customWidth="1"/>
    <col min="10727" max="10727" width="2" style="1" customWidth="1"/>
    <col min="10728" max="10728" width="11.1640625" style="1" customWidth="1"/>
    <col min="10729" max="10729" width="2" style="1" customWidth="1"/>
    <col min="10730" max="10730" width="11.1640625" style="1" customWidth="1"/>
    <col min="10731" max="10731" width="2" style="1" customWidth="1"/>
    <col min="10732" max="10732" width="11.1640625" style="1" customWidth="1"/>
    <col min="10733" max="10733" width="2" style="1" customWidth="1"/>
    <col min="10734" max="10734" width="3.83203125" style="1" customWidth="1"/>
    <col min="10735" max="10735" width="10.83203125" style="1" customWidth="1"/>
    <col min="10736" max="10736" width="0.83203125" style="1" customWidth="1"/>
    <col min="10737" max="10737" width="11.33203125" style="1" customWidth="1"/>
    <col min="10738" max="10738" width="10.33203125" style="1" customWidth="1"/>
    <col min="10739" max="10739" width="1.33203125" style="1" customWidth="1"/>
    <col min="10740" max="10740" width="9.33203125" style="1" customWidth="1"/>
    <col min="10741" max="10741" width="8.6640625" style="1" customWidth="1"/>
    <col min="10742" max="10742" width="6.6640625" style="1" customWidth="1"/>
    <col min="10743" max="10743" width="14.1640625" style="1" customWidth="1"/>
    <col min="10744" max="10978" width="13.1640625" style="1"/>
    <col min="10979" max="10979" width="2.5" style="1" customWidth="1"/>
    <col min="10980" max="10980" width="3.1640625" style="1" customWidth="1"/>
    <col min="10981" max="10981" width="70.1640625" style="1" customWidth="1"/>
    <col min="10982" max="10982" width="11.1640625" style="1" customWidth="1"/>
    <col min="10983" max="10983" width="2" style="1" customWidth="1"/>
    <col min="10984" max="10984" width="11.1640625" style="1" customWidth="1"/>
    <col min="10985" max="10985" width="2" style="1" customWidth="1"/>
    <col min="10986" max="10986" width="11.1640625" style="1" customWidth="1"/>
    <col min="10987" max="10987" width="2" style="1" customWidth="1"/>
    <col min="10988" max="10988" width="11.1640625" style="1" customWidth="1"/>
    <col min="10989" max="10989" width="2" style="1" customWidth="1"/>
    <col min="10990" max="10990" width="3.83203125" style="1" customWidth="1"/>
    <col min="10991" max="10991" width="10.83203125" style="1" customWidth="1"/>
    <col min="10992" max="10992" width="0.83203125" style="1" customWidth="1"/>
    <col min="10993" max="10993" width="11.33203125" style="1" customWidth="1"/>
    <col min="10994" max="10994" width="10.33203125" style="1" customWidth="1"/>
    <col min="10995" max="10995" width="1.33203125" style="1" customWidth="1"/>
    <col min="10996" max="10996" width="9.33203125" style="1" customWidth="1"/>
    <col min="10997" max="10997" width="8.6640625" style="1" customWidth="1"/>
    <col min="10998" max="10998" width="6.6640625" style="1" customWidth="1"/>
    <col min="10999" max="10999" width="14.1640625" style="1" customWidth="1"/>
    <col min="11000" max="11234" width="13.1640625" style="1"/>
    <col min="11235" max="11235" width="2.5" style="1" customWidth="1"/>
    <col min="11236" max="11236" width="3.1640625" style="1" customWidth="1"/>
    <col min="11237" max="11237" width="70.1640625" style="1" customWidth="1"/>
    <col min="11238" max="11238" width="11.1640625" style="1" customWidth="1"/>
    <col min="11239" max="11239" width="2" style="1" customWidth="1"/>
    <col min="11240" max="11240" width="11.1640625" style="1" customWidth="1"/>
    <col min="11241" max="11241" width="2" style="1" customWidth="1"/>
    <col min="11242" max="11242" width="11.1640625" style="1" customWidth="1"/>
    <col min="11243" max="11243" width="2" style="1" customWidth="1"/>
    <col min="11244" max="11244" width="11.1640625" style="1" customWidth="1"/>
    <col min="11245" max="11245" width="2" style="1" customWidth="1"/>
    <col min="11246" max="11246" width="3.83203125" style="1" customWidth="1"/>
    <col min="11247" max="11247" width="10.83203125" style="1" customWidth="1"/>
    <col min="11248" max="11248" width="0.83203125" style="1" customWidth="1"/>
    <col min="11249" max="11249" width="11.33203125" style="1" customWidth="1"/>
    <col min="11250" max="11250" width="10.33203125" style="1" customWidth="1"/>
    <col min="11251" max="11251" width="1.33203125" style="1" customWidth="1"/>
    <col min="11252" max="11252" width="9.33203125" style="1" customWidth="1"/>
    <col min="11253" max="11253" width="8.6640625" style="1" customWidth="1"/>
    <col min="11254" max="11254" width="6.6640625" style="1" customWidth="1"/>
    <col min="11255" max="11255" width="14.1640625" style="1" customWidth="1"/>
    <col min="11256" max="11490" width="13.1640625" style="1"/>
    <col min="11491" max="11491" width="2.5" style="1" customWidth="1"/>
    <col min="11492" max="11492" width="3.1640625" style="1" customWidth="1"/>
    <col min="11493" max="11493" width="70.1640625" style="1" customWidth="1"/>
    <col min="11494" max="11494" width="11.1640625" style="1" customWidth="1"/>
    <col min="11495" max="11495" width="2" style="1" customWidth="1"/>
    <col min="11496" max="11496" width="11.1640625" style="1" customWidth="1"/>
    <col min="11497" max="11497" width="2" style="1" customWidth="1"/>
    <col min="11498" max="11498" width="11.1640625" style="1" customWidth="1"/>
    <col min="11499" max="11499" width="2" style="1" customWidth="1"/>
    <col min="11500" max="11500" width="11.1640625" style="1" customWidth="1"/>
    <col min="11501" max="11501" width="2" style="1" customWidth="1"/>
    <col min="11502" max="11502" width="3.83203125" style="1" customWidth="1"/>
    <col min="11503" max="11503" width="10.83203125" style="1" customWidth="1"/>
    <col min="11504" max="11504" width="0.83203125" style="1" customWidth="1"/>
    <col min="11505" max="11505" width="11.33203125" style="1" customWidth="1"/>
    <col min="11506" max="11506" width="10.33203125" style="1" customWidth="1"/>
    <col min="11507" max="11507" width="1.33203125" style="1" customWidth="1"/>
    <col min="11508" max="11508" width="9.33203125" style="1" customWidth="1"/>
    <col min="11509" max="11509" width="8.6640625" style="1" customWidth="1"/>
    <col min="11510" max="11510" width="6.6640625" style="1" customWidth="1"/>
    <col min="11511" max="11511" width="14.1640625" style="1" customWidth="1"/>
    <col min="11512" max="11746" width="13.1640625" style="1"/>
    <col min="11747" max="11747" width="2.5" style="1" customWidth="1"/>
    <col min="11748" max="11748" width="3.1640625" style="1" customWidth="1"/>
    <col min="11749" max="11749" width="70.1640625" style="1" customWidth="1"/>
    <col min="11750" max="11750" width="11.1640625" style="1" customWidth="1"/>
    <col min="11751" max="11751" width="2" style="1" customWidth="1"/>
    <col min="11752" max="11752" width="11.1640625" style="1" customWidth="1"/>
    <col min="11753" max="11753" width="2" style="1" customWidth="1"/>
    <col min="11754" max="11754" width="11.1640625" style="1" customWidth="1"/>
    <col min="11755" max="11755" width="2" style="1" customWidth="1"/>
    <col min="11756" max="11756" width="11.1640625" style="1" customWidth="1"/>
    <col min="11757" max="11757" width="2" style="1" customWidth="1"/>
    <col min="11758" max="11758" width="3.83203125" style="1" customWidth="1"/>
    <col min="11759" max="11759" width="10.83203125" style="1" customWidth="1"/>
    <col min="11760" max="11760" width="0.83203125" style="1" customWidth="1"/>
    <col min="11761" max="11761" width="11.33203125" style="1" customWidth="1"/>
    <col min="11762" max="11762" width="10.33203125" style="1" customWidth="1"/>
    <col min="11763" max="11763" width="1.33203125" style="1" customWidth="1"/>
    <col min="11764" max="11764" width="9.33203125" style="1" customWidth="1"/>
    <col min="11765" max="11765" width="8.6640625" style="1" customWidth="1"/>
    <col min="11766" max="11766" width="6.6640625" style="1" customWidth="1"/>
    <col min="11767" max="11767" width="14.1640625" style="1" customWidth="1"/>
    <col min="11768" max="12002" width="13.1640625" style="1"/>
    <col min="12003" max="12003" width="2.5" style="1" customWidth="1"/>
    <col min="12004" max="12004" width="3.1640625" style="1" customWidth="1"/>
    <col min="12005" max="12005" width="70.1640625" style="1" customWidth="1"/>
    <col min="12006" max="12006" width="11.1640625" style="1" customWidth="1"/>
    <col min="12007" max="12007" width="2" style="1" customWidth="1"/>
    <col min="12008" max="12008" width="11.1640625" style="1" customWidth="1"/>
    <col min="12009" max="12009" width="2" style="1" customWidth="1"/>
    <col min="12010" max="12010" width="11.1640625" style="1" customWidth="1"/>
    <col min="12011" max="12011" width="2" style="1" customWidth="1"/>
    <col min="12012" max="12012" width="11.1640625" style="1" customWidth="1"/>
    <col min="12013" max="12013" width="2" style="1" customWidth="1"/>
    <col min="12014" max="12014" width="3.83203125" style="1" customWidth="1"/>
    <col min="12015" max="12015" width="10.83203125" style="1" customWidth="1"/>
    <col min="12016" max="12016" width="0.83203125" style="1" customWidth="1"/>
    <col min="12017" max="12017" width="11.33203125" style="1" customWidth="1"/>
    <col min="12018" max="12018" width="10.33203125" style="1" customWidth="1"/>
    <col min="12019" max="12019" width="1.33203125" style="1" customWidth="1"/>
    <col min="12020" max="12020" width="9.33203125" style="1" customWidth="1"/>
    <col min="12021" max="12021" width="8.6640625" style="1" customWidth="1"/>
    <col min="12022" max="12022" width="6.6640625" style="1" customWidth="1"/>
    <col min="12023" max="12023" width="14.1640625" style="1" customWidth="1"/>
    <col min="12024" max="12258" width="13.1640625" style="1"/>
    <col min="12259" max="12259" width="2.5" style="1" customWidth="1"/>
    <col min="12260" max="12260" width="3.1640625" style="1" customWidth="1"/>
    <col min="12261" max="12261" width="70.1640625" style="1" customWidth="1"/>
    <col min="12262" max="12262" width="11.1640625" style="1" customWidth="1"/>
    <col min="12263" max="12263" width="2" style="1" customWidth="1"/>
    <col min="12264" max="12264" width="11.1640625" style="1" customWidth="1"/>
    <col min="12265" max="12265" width="2" style="1" customWidth="1"/>
    <col min="12266" max="12266" width="11.1640625" style="1" customWidth="1"/>
    <col min="12267" max="12267" width="2" style="1" customWidth="1"/>
    <col min="12268" max="12268" width="11.1640625" style="1" customWidth="1"/>
    <col min="12269" max="12269" width="2" style="1" customWidth="1"/>
    <col min="12270" max="12270" width="3.83203125" style="1" customWidth="1"/>
    <col min="12271" max="12271" width="10.83203125" style="1" customWidth="1"/>
    <col min="12272" max="12272" width="0.83203125" style="1" customWidth="1"/>
    <col min="12273" max="12273" width="11.33203125" style="1" customWidth="1"/>
    <col min="12274" max="12274" width="10.33203125" style="1" customWidth="1"/>
    <col min="12275" max="12275" width="1.33203125" style="1" customWidth="1"/>
    <col min="12276" max="12276" width="9.33203125" style="1" customWidth="1"/>
    <col min="12277" max="12277" width="8.6640625" style="1" customWidth="1"/>
    <col min="12278" max="12278" width="6.6640625" style="1" customWidth="1"/>
    <col min="12279" max="12279" width="14.1640625" style="1" customWidth="1"/>
    <col min="12280" max="12514" width="13.1640625" style="1"/>
    <col min="12515" max="12515" width="2.5" style="1" customWidth="1"/>
    <col min="12516" max="12516" width="3.1640625" style="1" customWidth="1"/>
    <col min="12517" max="12517" width="70.1640625" style="1" customWidth="1"/>
    <col min="12518" max="12518" width="11.1640625" style="1" customWidth="1"/>
    <col min="12519" max="12519" width="2" style="1" customWidth="1"/>
    <col min="12520" max="12520" width="11.1640625" style="1" customWidth="1"/>
    <col min="12521" max="12521" width="2" style="1" customWidth="1"/>
    <col min="12522" max="12522" width="11.1640625" style="1" customWidth="1"/>
    <col min="12523" max="12523" width="2" style="1" customWidth="1"/>
    <col min="12524" max="12524" width="11.1640625" style="1" customWidth="1"/>
    <col min="12525" max="12525" width="2" style="1" customWidth="1"/>
    <col min="12526" max="12526" width="3.83203125" style="1" customWidth="1"/>
    <col min="12527" max="12527" width="10.83203125" style="1" customWidth="1"/>
    <col min="12528" max="12528" width="0.83203125" style="1" customWidth="1"/>
    <col min="12529" max="12529" width="11.33203125" style="1" customWidth="1"/>
    <col min="12530" max="12530" width="10.33203125" style="1" customWidth="1"/>
    <col min="12531" max="12531" width="1.33203125" style="1" customWidth="1"/>
    <col min="12532" max="12532" width="9.33203125" style="1" customWidth="1"/>
    <col min="12533" max="12533" width="8.6640625" style="1" customWidth="1"/>
    <col min="12534" max="12534" width="6.6640625" style="1" customWidth="1"/>
    <col min="12535" max="12535" width="14.1640625" style="1" customWidth="1"/>
    <col min="12536" max="12770" width="13.1640625" style="1"/>
    <col min="12771" max="12771" width="2.5" style="1" customWidth="1"/>
    <col min="12772" max="12772" width="3.1640625" style="1" customWidth="1"/>
    <col min="12773" max="12773" width="70.1640625" style="1" customWidth="1"/>
    <col min="12774" max="12774" width="11.1640625" style="1" customWidth="1"/>
    <col min="12775" max="12775" width="2" style="1" customWidth="1"/>
    <col min="12776" max="12776" width="11.1640625" style="1" customWidth="1"/>
    <col min="12777" max="12777" width="2" style="1" customWidth="1"/>
    <col min="12778" max="12778" width="11.1640625" style="1" customWidth="1"/>
    <col min="12779" max="12779" width="2" style="1" customWidth="1"/>
    <col min="12780" max="12780" width="11.1640625" style="1" customWidth="1"/>
    <col min="12781" max="12781" width="2" style="1" customWidth="1"/>
    <col min="12782" max="12782" width="3.83203125" style="1" customWidth="1"/>
    <col min="12783" max="12783" width="10.83203125" style="1" customWidth="1"/>
    <col min="12784" max="12784" width="0.83203125" style="1" customWidth="1"/>
    <col min="12785" max="12785" width="11.33203125" style="1" customWidth="1"/>
    <col min="12786" max="12786" width="10.33203125" style="1" customWidth="1"/>
    <col min="12787" max="12787" width="1.33203125" style="1" customWidth="1"/>
    <col min="12788" max="12788" width="9.33203125" style="1" customWidth="1"/>
    <col min="12789" max="12789" width="8.6640625" style="1" customWidth="1"/>
    <col min="12790" max="12790" width="6.6640625" style="1" customWidth="1"/>
    <col min="12791" max="12791" width="14.1640625" style="1" customWidth="1"/>
    <col min="12792" max="13026" width="13.1640625" style="1"/>
    <col min="13027" max="13027" width="2.5" style="1" customWidth="1"/>
    <col min="13028" max="13028" width="3.1640625" style="1" customWidth="1"/>
    <col min="13029" max="13029" width="70.1640625" style="1" customWidth="1"/>
    <col min="13030" max="13030" width="11.1640625" style="1" customWidth="1"/>
    <col min="13031" max="13031" width="2" style="1" customWidth="1"/>
    <col min="13032" max="13032" width="11.1640625" style="1" customWidth="1"/>
    <col min="13033" max="13033" width="2" style="1" customWidth="1"/>
    <col min="13034" max="13034" width="11.1640625" style="1" customWidth="1"/>
    <col min="13035" max="13035" width="2" style="1" customWidth="1"/>
    <col min="13036" max="13036" width="11.1640625" style="1" customWidth="1"/>
    <col min="13037" max="13037" width="2" style="1" customWidth="1"/>
    <col min="13038" max="13038" width="3.83203125" style="1" customWidth="1"/>
    <col min="13039" max="13039" width="10.83203125" style="1" customWidth="1"/>
    <col min="13040" max="13040" width="0.83203125" style="1" customWidth="1"/>
    <col min="13041" max="13041" width="11.33203125" style="1" customWidth="1"/>
    <col min="13042" max="13042" width="10.33203125" style="1" customWidth="1"/>
    <col min="13043" max="13043" width="1.33203125" style="1" customWidth="1"/>
    <col min="13044" max="13044" width="9.33203125" style="1" customWidth="1"/>
    <col min="13045" max="13045" width="8.6640625" style="1" customWidth="1"/>
    <col min="13046" max="13046" width="6.6640625" style="1" customWidth="1"/>
    <col min="13047" max="13047" width="14.1640625" style="1" customWidth="1"/>
    <col min="13048" max="13282" width="13.1640625" style="1"/>
    <col min="13283" max="13283" width="2.5" style="1" customWidth="1"/>
    <col min="13284" max="13284" width="3.1640625" style="1" customWidth="1"/>
    <col min="13285" max="13285" width="70.1640625" style="1" customWidth="1"/>
    <col min="13286" max="13286" width="11.1640625" style="1" customWidth="1"/>
    <col min="13287" max="13287" width="2" style="1" customWidth="1"/>
    <col min="13288" max="13288" width="11.1640625" style="1" customWidth="1"/>
    <col min="13289" max="13289" width="2" style="1" customWidth="1"/>
    <col min="13290" max="13290" width="11.1640625" style="1" customWidth="1"/>
    <col min="13291" max="13291" width="2" style="1" customWidth="1"/>
    <col min="13292" max="13292" width="11.1640625" style="1" customWidth="1"/>
    <col min="13293" max="13293" width="2" style="1" customWidth="1"/>
    <col min="13294" max="13294" width="3.83203125" style="1" customWidth="1"/>
    <col min="13295" max="13295" width="10.83203125" style="1" customWidth="1"/>
    <col min="13296" max="13296" width="0.83203125" style="1" customWidth="1"/>
    <col min="13297" max="13297" width="11.33203125" style="1" customWidth="1"/>
    <col min="13298" max="13298" width="10.33203125" style="1" customWidth="1"/>
    <col min="13299" max="13299" width="1.33203125" style="1" customWidth="1"/>
    <col min="13300" max="13300" width="9.33203125" style="1" customWidth="1"/>
    <col min="13301" max="13301" width="8.6640625" style="1" customWidth="1"/>
    <col min="13302" max="13302" width="6.6640625" style="1" customWidth="1"/>
    <col min="13303" max="13303" width="14.1640625" style="1" customWidth="1"/>
    <col min="13304" max="13538" width="13.1640625" style="1"/>
    <col min="13539" max="13539" width="2.5" style="1" customWidth="1"/>
    <col min="13540" max="13540" width="3.1640625" style="1" customWidth="1"/>
    <col min="13541" max="13541" width="70.1640625" style="1" customWidth="1"/>
    <col min="13542" max="13542" width="11.1640625" style="1" customWidth="1"/>
    <col min="13543" max="13543" width="2" style="1" customWidth="1"/>
    <col min="13544" max="13544" width="11.1640625" style="1" customWidth="1"/>
    <col min="13545" max="13545" width="2" style="1" customWidth="1"/>
    <col min="13546" max="13546" width="11.1640625" style="1" customWidth="1"/>
    <col min="13547" max="13547" width="2" style="1" customWidth="1"/>
    <col min="13548" max="13548" width="11.1640625" style="1" customWidth="1"/>
    <col min="13549" max="13549" width="2" style="1" customWidth="1"/>
    <col min="13550" max="13550" width="3.83203125" style="1" customWidth="1"/>
    <col min="13551" max="13551" width="10.83203125" style="1" customWidth="1"/>
    <col min="13552" max="13552" width="0.83203125" style="1" customWidth="1"/>
    <col min="13553" max="13553" width="11.33203125" style="1" customWidth="1"/>
    <col min="13554" max="13554" width="10.33203125" style="1" customWidth="1"/>
    <col min="13555" max="13555" width="1.33203125" style="1" customWidth="1"/>
    <col min="13556" max="13556" width="9.33203125" style="1" customWidth="1"/>
    <col min="13557" max="13557" width="8.6640625" style="1" customWidth="1"/>
    <col min="13558" max="13558" width="6.6640625" style="1" customWidth="1"/>
    <col min="13559" max="13559" width="14.1640625" style="1" customWidth="1"/>
    <col min="13560" max="13794" width="13.1640625" style="1"/>
    <col min="13795" max="13795" width="2.5" style="1" customWidth="1"/>
    <col min="13796" max="13796" width="3.1640625" style="1" customWidth="1"/>
    <col min="13797" max="13797" width="70.1640625" style="1" customWidth="1"/>
    <col min="13798" max="13798" width="11.1640625" style="1" customWidth="1"/>
    <col min="13799" max="13799" width="2" style="1" customWidth="1"/>
    <col min="13800" max="13800" width="11.1640625" style="1" customWidth="1"/>
    <col min="13801" max="13801" width="2" style="1" customWidth="1"/>
    <col min="13802" max="13802" width="11.1640625" style="1" customWidth="1"/>
    <col min="13803" max="13803" width="2" style="1" customWidth="1"/>
    <col min="13804" max="13804" width="11.1640625" style="1" customWidth="1"/>
    <col min="13805" max="13805" width="2" style="1" customWidth="1"/>
    <col min="13806" max="13806" width="3.83203125" style="1" customWidth="1"/>
    <col min="13807" max="13807" width="10.83203125" style="1" customWidth="1"/>
    <col min="13808" max="13808" width="0.83203125" style="1" customWidth="1"/>
    <col min="13809" max="13809" width="11.33203125" style="1" customWidth="1"/>
    <col min="13810" max="13810" width="10.33203125" style="1" customWidth="1"/>
    <col min="13811" max="13811" width="1.33203125" style="1" customWidth="1"/>
    <col min="13812" max="13812" width="9.33203125" style="1" customWidth="1"/>
    <col min="13813" max="13813" width="8.6640625" style="1" customWidth="1"/>
    <col min="13814" max="13814" width="6.6640625" style="1" customWidth="1"/>
    <col min="13815" max="13815" width="14.1640625" style="1" customWidth="1"/>
    <col min="13816" max="14050" width="13.1640625" style="1"/>
    <col min="14051" max="14051" width="2.5" style="1" customWidth="1"/>
    <col min="14052" max="14052" width="3.1640625" style="1" customWidth="1"/>
    <col min="14053" max="14053" width="70.1640625" style="1" customWidth="1"/>
    <col min="14054" max="14054" width="11.1640625" style="1" customWidth="1"/>
    <col min="14055" max="14055" width="2" style="1" customWidth="1"/>
    <col min="14056" max="14056" width="11.1640625" style="1" customWidth="1"/>
    <col min="14057" max="14057" width="2" style="1" customWidth="1"/>
    <col min="14058" max="14058" width="11.1640625" style="1" customWidth="1"/>
    <col min="14059" max="14059" width="2" style="1" customWidth="1"/>
    <col min="14060" max="14060" width="11.1640625" style="1" customWidth="1"/>
    <col min="14061" max="14061" width="2" style="1" customWidth="1"/>
    <col min="14062" max="14062" width="3.83203125" style="1" customWidth="1"/>
    <col min="14063" max="14063" width="10.83203125" style="1" customWidth="1"/>
    <col min="14064" max="14064" width="0.83203125" style="1" customWidth="1"/>
    <col min="14065" max="14065" width="11.33203125" style="1" customWidth="1"/>
    <col min="14066" max="14066" width="10.33203125" style="1" customWidth="1"/>
    <col min="14067" max="14067" width="1.33203125" style="1" customWidth="1"/>
    <col min="14068" max="14068" width="9.33203125" style="1" customWidth="1"/>
    <col min="14069" max="14069" width="8.6640625" style="1" customWidth="1"/>
    <col min="14070" max="14070" width="6.6640625" style="1" customWidth="1"/>
    <col min="14071" max="14071" width="14.1640625" style="1" customWidth="1"/>
    <col min="14072" max="14306" width="13.1640625" style="1"/>
    <col min="14307" max="14307" width="2.5" style="1" customWidth="1"/>
    <col min="14308" max="14308" width="3.1640625" style="1" customWidth="1"/>
    <col min="14309" max="14309" width="70.1640625" style="1" customWidth="1"/>
    <col min="14310" max="14310" width="11.1640625" style="1" customWidth="1"/>
    <col min="14311" max="14311" width="2" style="1" customWidth="1"/>
    <col min="14312" max="14312" width="11.1640625" style="1" customWidth="1"/>
    <col min="14313" max="14313" width="2" style="1" customWidth="1"/>
    <col min="14314" max="14314" width="11.1640625" style="1" customWidth="1"/>
    <col min="14315" max="14315" width="2" style="1" customWidth="1"/>
    <col min="14316" max="14316" width="11.1640625" style="1" customWidth="1"/>
    <col min="14317" max="14317" width="2" style="1" customWidth="1"/>
    <col min="14318" max="14318" width="3.83203125" style="1" customWidth="1"/>
    <col min="14319" max="14319" width="10.83203125" style="1" customWidth="1"/>
    <col min="14320" max="14320" width="0.83203125" style="1" customWidth="1"/>
    <col min="14321" max="14321" width="11.33203125" style="1" customWidth="1"/>
    <col min="14322" max="14322" width="10.33203125" style="1" customWidth="1"/>
    <col min="14323" max="14323" width="1.33203125" style="1" customWidth="1"/>
    <col min="14324" max="14324" width="9.33203125" style="1" customWidth="1"/>
    <col min="14325" max="14325" width="8.6640625" style="1" customWidth="1"/>
    <col min="14326" max="14326" width="6.6640625" style="1" customWidth="1"/>
    <col min="14327" max="14327" width="14.1640625" style="1" customWidth="1"/>
    <col min="14328" max="14562" width="13.1640625" style="1"/>
    <col min="14563" max="14563" width="2.5" style="1" customWidth="1"/>
    <col min="14564" max="14564" width="3.1640625" style="1" customWidth="1"/>
    <col min="14565" max="14565" width="70.1640625" style="1" customWidth="1"/>
    <col min="14566" max="14566" width="11.1640625" style="1" customWidth="1"/>
    <col min="14567" max="14567" width="2" style="1" customWidth="1"/>
    <col min="14568" max="14568" width="11.1640625" style="1" customWidth="1"/>
    <col min="14569" max="14569" width="2" style="1" customWidth="1"/>
    <col min="14570" max="14570" width="11.1640625" style="1" customWidth="1"/>
    <col min="14571" max="14571" width="2" style="1" customWidth="1"/>
    <col min="14572" max="14572" width="11.1640625" style="1" customWidth="1"/>
    <col min="14573" max="14573" width="2" style="1" customWidth="1"/>
    <col min="14574" max="14574" width="3.83203125" style="1" customWidth="1"/>
    <col min="14575" max="14575" width="10.83203125" style="1" customWidth="1"/>
    <col min="14576" max="14576" width="0.83203125" style="1" customWidth="1"/>
    <col min="14577" max="14577" width="11.33203125" style="1" customWidth="1"/>
    <col min="14578" max="14578" width="10.33203125" style="1" customWidth="1"/>
    <col min="14579" max="14579" width="1.33203125" style="1" customWidth="1"/>
    <col min="14580" max="14580" width="9.33203125" style="1" customWidth="1"/>
    <col min="14581" max="14581" width="8.6640625" style="1" customWidth="1"/>
    <col min="14582" max="14582" width="6.6640625" style="1" customWidth="1"/>
    <col min="14583" max="14583" width="14.1640625" style="1" customWidth="1"/>
    <col min="14584" max="14818" width="13.1640625" style="1"/>
    <col min="14819" max="14819" width="2.5" style="1" customWidth="1"/>
    <col min="14820" max="14820" width="3.1640625" style="1" customWidth="1"/>
    <col min="14821" max="14821" width="70.1640625" style="1" customWidth="1"/>
    <col min="14822" max="14822" width="11.1640625" style="1" customWidth="1"/>
    <col min="14823" max="14823" width="2" style="1" customWidth="1"/>
    <col min="14824" max="14824" width="11.1640625" style="1" customWidth="1"/>
    <col min="14825" max="14825" width="2" style="1" customWidth="1"/>
    <col min="14826" max="14826" width="11.1640625" style="1" customWidth="1"/>
    <col min="14827" max="14827" width="2" style="1" customWidth="1"/>
    <col min="14828" max="14828" width="11.1640625" style="1" customWidth="1"/>
    <col min="14829" max="14829" width="2" style="1" customWidth="1"/>
    <col min="14830" max="14830" width="3.83203125" style="1" customWidth="1"/>
    <col min="14831" max="14831" width="10.83203125" style="1" customWidth="1"/>
    <col min="14832" max="14832" width="0.83203125" style="1" customWidth="1"/>
    <col min="14833" max="14833" width="11.33203125" style="1" customWidth="1"/>
    <col min="14834" max="14834" width="10.33203125" style="1" customWidth="1"/>
    <col min="14835" max="14835" width="1.33203125" style="1" customWidth="1"/>
    <col min="14836" max="14836" width="9.33203125" style="1" customWidth="1"/>
    <col min="14837" max="14837" width="8.6640625" style="1" customWidth="1"/>
    <col min="14838" max="14838" width="6.6640625" style="1" customWidth="1"/>
    <col min="14839" max="14839" width="14.1640625" style="1" customWidth="1"/>
    <col min="14840" max="15074" width="13.1640625" style="1"/>
    <col min="15075" max="15075" width="2.5" style="1" customWidth="1"/>
    <col min="15076" max="15076" width="3.1640625" style="1" customWidth="1"/>
    <col min="15077" max="15077" width="70.1640625" style="1" customWidth="1"/>
    <col min="15078" max="15078" width="11.1640625" style="1" customWidth="1"/>
    <col min="15079" max="15079" width="2" style="1" customWidth="1"/>
    <col min="15080" max="15080" width="11.1640625" style="1" customWidth="1"/>
    <col min="15081" max="15081" width="2" style="1" customWidth="1"/>
    <col min="15082" max="15082" width="11.1640625" style="1" customWidth="1"/>
    <col min="15083" max="15083" width="2" style="1" customWidth="1"/>
    <col min="15084" max="15084" width="11.1640625" style="1" customWidth="1"/>
    <col min="15085" max="15085" width="2" style="1" customWidth="1"/>
    <col min="15086" max="15086" width="3.83203125" style="1" customWidth="1"/>
    <col min="15087" max="15087" width="10.83203125" style="1" customWidth="1"/>
    <col min="15088" max="15088" width="0.83203125" style="1" customWidth="1"/>
    <col min="15089" max="15089" width="11.33203125" style="1" customWidth="1"/>
    <col min="15090" max="15090" width="10.33203125" style="1" customWidth="1"/>
    <col min="15091" max="15091" width="1.33203125" style="1" customWidth="1"/>
    <col min="15092" max="15092" width="9.33203125" style="1" customWidth="1"/>
    <col min="15093" max="15093" width="8.6640625" style="1" customWidth="1"/>
    <col min="15094" max="15094" width="6.6640625" style="1" customWidth="1"/>
    <col min="15095" max="15095" width="14.1640625" style="1" customWidth="1"/>
    <col min="15096" max="15330" width="13.1640625" style="1"/>
    <col min="15331" max="15331" width="2.5" style="1" customWidth="1"/>
    <col min="15332" max="15332" width="3.1640625" style="1" customWidth="1"/>
    <col min="15333" max="15333" width="70.1640625" style="1" customWidth="1"/>
    <col min="15334" max="15334" width="11.1640625" style="1" customWidth="1"/>
    <col min="15335" max="15335" width="2" style="1" customWidth="1"/>
    <col min="15336" max="15336" width="11.1640625" style="1" customWidth="1"/>
    <col min="15337" max="15337" width="2" style="1" customWidth="1"/>
    <col min="15338" max="15338" width="11.1640625" style="1" customWidth="1"/>
    <col min="15339" max="15339" width="2" style="1" customWidth="1"/>
    <col min="15340" max="15340" width="11.1640625" style="1" customWidth="1"/>
    <col min="15341" max="15341" width="2" style="1" customWidth="1"/>
    <col min="15342" max="15342" width="3.83203125" style="1" customWidth="1"/>
    <col min="15343" max="15343" width="10.83203125" style="1" customWidth="1"/>
    <col min="15344" max="15344" width="0.83203125" style="1" customWidth="1"/>
    <col min="15345" max="15345" width="11.33203125" style="1" customWidth="1"/>
    <col min="15346" max="15346" width="10.33203125" style="1" customWidth="1"/>
    <col min="15347" max="15347" width="1.33203125" style="1" customWidth="1"/>
    <col min="15348" max="15348" width="9.33203125" style="1" customWidth="1"/>
    <col min="15349" max="15349" width="8.6640625" style="1" customWidth="1"/>
    <col min="15350" max="15350" width="6.6640625" style="1" customWidth="1"/>
    <col min="15351" max="15351" width="14.1640625" style="1" customWidth="1"/>
    <col min="15352" max="15586" width="13.1640625" style="1"/>
    <col min="15587" max="15587" width="2.5" style="1" customWidth="1"/>
    <col min="15588" max="15588" width="3.1640625" style="1" customWidth="1"/>
    <col min="15589" max="15589" width="70.1640625" style="1" customWidth="1"/>
    <col min="15590" max="15590" width="11.1640625" style="1" customWidth="1"/>
    <col min="15591" max="15591" width="2" style="1" customWidth="1"/>
    <col min="15592" max="15592" width="11.1640625" style="1" customWidth="1"/>
    <col min="15593" max="15593" width="2" style="1" customWidth="1"/>
    <col min="15594" max="15594" width="11.1640625" style="1" customWidth="1"/>
    <col min="15595" max="15595" width="2" style="1" customWidth="1"/>
    <col min="15596" max="15596" width="11.1640625" style="1" customWidth="1"/>
    <col min="15597" max="15597" width="2" style="1" customWidth="1"/>
    <col min="15598" max="15598" width="3.83203125" style="1" customWidth="1"/>
    <col min="15599" max="15599" width="10.83203125" style="1" customWidth="1"/>
    <col min="15600" max="15600" width="0.83203125" style="1" customWidth="1"/>
    <col min="15601" max="15601" width="11.33203125" style="1" customWidth="1"/>
    <col min="15602" max="15602" width="10.33203125" style="1" customWidth="1"/>
    <col min="15603" max="15603" width="1.33203125" style="1" customWidth="1"/>
    <col min="15604" max="15604" width="9.33203125" style="1" customWidth="1"/>
    <col min="15605" max="15605" width="8.6640625" style="1" customWidth="1"/>
    <col min="15606" max="15606" width="6.6640625" style="1" customWidth="1"/>
    <col min="15607" max="15607" width="14.1640625" style="1" customWidth="1"/>
    <col min="15608" max="15842" width="13.1640625" style="1"/>
    <col min="15843" max="15843" width="2.5" style="1" customWidth="1"/>
    <col min="15844" max="15844" width="3.1640625" style="1" customWidth="1"/>
    <col min="15845" max="15845" width="70.1640625" style="1" customWidth="1"/>
    <col min="15846" max="15846" width="11.1640625" style="1" customWidth="1"/>
    <col min="15847" max="15847" width="2" style="1" customWidth="1"/>
    <col min="15848" max="15848" width="11.1640625" style="1" customWidth="1"/>
    <col min="15849" max="15849" width="2" style="1" customWidth="1"/>
    <col min="15850" max="15850" width="11.1640625" style="1" customWidth="1"/>
    <col min="15851" max="15851" width="2" style="1" customWidth="1"/>
    <col min="15852" max="15852" width="11.1640625" style="1" customWidth="1"/>
    <col min="15853" max="15853" width="2" style="1" customWidth="1"/>
    <col min="15854" max="15854" width="3.83203125" style="1" customWidth="1"/>
    <col min="15855" max="15855" width="10.83203125" style="1" customWidth="1"/>
    <col min="15856" max="15856" width="0.83203125" style="1" customWidth="1"/>
    <col min="15857" max="15857" width="11.33203125" style="1" customWidth="1"/>
    <col min="15858" max="15858" width="10.33203125" style="1" customWidth="1"/>
    <col min="15859" max="15859" width="1.33203125" style="1" customWidth="1"/>
    <col min="15860" max="15860" width="9.33203125" style="1" customWidth="1"/>
    <col min="15861" max="15861" width="8.6640625" style="1" customWidth="1"/>
    <col min="15862" max="15862" width="6.6640625" style="1" customWidth="1"/>
    <col min="15863" max="15863" width="14.1640625" style="1" customWidth="1"/>
    <col min="15864" max="16098" width="13.1640625" style="1"/>
    <col min="16099" max="16099" width="2.5" style="1" customWidth="1"/>
    <col min="16100" max="16100" width="3.1640625" style="1" customWidth="1"/>
    <col min="16101" max="16101" width="70.1640625" style="1" customWidth="1"/>
    <col min="16102" max="16102" width="11.1640625" style="1" customWidth="1"/>
    <col min="16103" max="16103" width="2" style="1" customWidth="1"/>
    <col min="16104" max="16104" width="11.1640625" style="1" customWidth="1"/>
    <col min="16105" max="16105" width="2" style="1" customWidth="1"/>
    <col min="16106" max="16106" width="11.1640625" style="1" customWidth="1"/>
    <col min="16107" max="16107" width="2" style="1" customWidth="1"/>
    <col min="16108" max="16108" width="11.1640625" style="1" customWidth="1"/>
    <col min="16109" max="16109" width="2" style="1" customWidth="1"/>
    <col min="16110" max="16110" width="3.83203125" style="1" customWidth="1"/>
    <col min="16111" max="16111" width="10.83203125" style="1" customWidth="1"/>
    <col min="16112" max="16112" width="0.83203125" style="1" customWidth="1"/>
    <col min="16113" max="16113" width="11.33203125" style="1" customWidth="1"/>
    <col min="16114" max="16114" width="10.33203125" style="1" customWidth="1"/>
    <col min="16115" max="16115" width="1.33203125" style="1" customWidth="1"/>
    <col min="16116" max="16116" width="9.33203125" style="1" customWidth="1"/>
    <col min="16117" max="16117" width="8.6640625" style="1" customWidth="1"/>
    <col min="16118" max="16118" width="6.6640625" style="1" customWidth="1"/>
    <col min="16119" max="16119" width="14.1640625" style="1" customWidth="1"/>
    <col min="16120" max="16384" width="13.1640625" style="1"/>
  </cols>
  <sheetData>
    <row r="1" spans="1:5" ht="15.75" customHeight="1" x14ac:dyDescent="0.2">
      <c r="A1" s="219" t="s">
        <v>132</v>
      </c>
      <c r="B1" s="219"/>
      <c r="C1" s="219"/>
      <c r="D1" s="219"/>
      <c r="E1" s="219"/>
    </row>
    <row r="2" spans="1:5" ht="12.75" customHeight="1" thickBot="1" x14ac:dyDescent="0.25">
      <c r="A2" s="90"/>
      <c r="B2" s="91"/>
      <c r="C2" s="91"/>
      <c r="D2" s="91"/>
      <c r="E2" s="91"/>
    </row>
    <row r="3" spans="1:5" ht="18.75" customHeight="1" x14ac:dyDescent="0.2">
      <c r="A3" s="92"/>
      <c r="B3" s="220" t="s">
        <v>120</v>
      </c>
      <c r="C3" s="221"/>
      <c r="D3" s="221"/>
      <c r="E3" s="221"/>
    </row>
    <row r="4" spans="1:5" ht="16.5" customHeight="1" x14ac:dyDescent="0.2">
      <c r="A4" s="92"/>
      <c r="B4" s="222" t="s">
        <v>108</v>
      </c>
      <c r="C4" s="223"/>
      <c r="D4" s="224" t="s">
        <v>109</v>
      </c>
      <c r="E4" s="224"/>
    </row>
    <row r="5" spans="1:5" ht="15" customHeight="1" x14ac:dyDescent="0.2">
      <c r="A5" s="93"/>
      <c r="B5" s="122" t="s">
        <v>1</v>
      </c>
      <c r="C5" s="136" t="s">
        <v>2</v>
      </c>
      <c r="D5" s="136" t="s">
        <v>1</v>
      </c>
      <c r="E5" s="123" t="s">
        <v>2</v>
      </c>
    </row>
    <row r="6" spans="1:5" ht="25.5" customHeight="1" x14ac:dyDescent="0.2">
      <c r="A6" s="94" t="s">
        <v>34</v>
      </c>
      <c r="B6" s="137">
        <v>389888</v>
      </c>
      <c r="C6" s="138">
        <v>194630</v>
      </c>
      <c r="D6" s="139">
        <v>401639</v>
      </c>
      <c r="E6" s="139">
        <v>198319</v>
      </c>
    </row>
    <row r="7" spans="1:5" ht="21" customHeight="1" x14ac:dyDescent="0.2">
      <c r="A7" s="95" t="s">
        <v>89</v>
      </c>
      <c r="B7" s="140">
        <v>1719</v>
      </c>
      <c r="C7" s="141">
        <v>649</v>
      </c>
      <c r="D7" s="140">
        <v>1723</v>
      </c>
      <c r="E7" s="141">
        <v>701</v>
      </c>
    </row>
    <row r="8" spans="1:5" ht="15" customHeight="1" x14ac:dyDescent="0.2">
      <c r="A8" s="95" t="s">
        <v>3</v>
      </c>
      <c r="B8" s="140">
        <v>1163</v>
      </c>
      <c r="C8" s="142">
        <v>281</v>
      </c>
      <c r="D8" s="140">
        <v>992</v>
      </c>
      <c r="E8" s="141">
        <v>274</v>
      </c>
    </row>
    <row r="9" spans="1:5" ht="15" customHeight="1" x14ac:dyDescent="0.2">
      <c r="A9" s="95" t="s">
        <v>4</v>
      </c>
      <c r="B9" s="140">
        <v>41081</v>
      </c>
      <c r="C9" s="142">
        <v>14881</v>
      </c>
      <c r="D9" s="140">
        <v>42966</v>
      </c>
      <c r="E9" s="141">
        <v>15191</v>
      </c>
    </row>
    <row r="10" spans="1:5" ht="15" customHeight="1" x14ac:dyDescent="0.2">
      <c r="A10" s="95" t="s">
        <v>70</v>
      </c>
      <c r="B10" s="140">
        <v>3411</v>
      </c>
      <c r="C10" s="142">
        <v>997</v>
      </c>
      <c r="D10" s="140">
        <v>3276</v>
      </c>
      <c r="E10" s="141">
        <v>1024</v>
      </c>
    </row>
    <row r="11" spans="1:5" ht="28.5" customHeight="1" x14ac:dyDescent="0.2">
      <c r="A11" s="61" t="s">
        <v>71</v>
      </c>
      <c r="B11" s="143">
        <v>3459</v>
      </c>
      <c r="C11" s="144">
        <v>502</v>
      </c>
      <c r="D11" s="143">
        <v>3666</v>
      </c>
      <c r="E11" s="145">
        <v>521</v>
      </c>
    </row>
    <row r="12" spans="1:5" ht="15" customHeight="1" x14ac:dyDescent="0.2">
      <c r="A12" s="95" t="s">
        <v>5</v>
      </c>
      <c r="B12" s="140">
        <v>21670</v>
      </c>
      <c r="C12" s="142">
        <v>2605</v>
      </c>
      <c r="D12" s="140">
        <v>22486</v>
      </c>
      <c r="E12" s="141">
        <v>2641</v>
      </c>
    </row>
    <row r="13" spans="1:5" ht="15" customHeight="1" x14ac:dyDescent="0.2">
      <c r="A13" s="95" t="s">
        <v>72</v>
      </c>
      <c r="B13" s="140">
        <v>69636</v>
      </c>
      <c r="C13" s="142">
        <v>35582</v>
      </c>
      <c r="D13" s="140">
        <v>72378</v>
      </c>
      <c r="E13" s="141">
        <v>37512</v>
      </c>
    </row>
    <row r="14" spans="1:5" ht="15" customHeight="1" x14ac:dyDescent="0.2">
      <c r="A14" s="95" t="s">
        <v>91</v>
      </c>
      <c r="B14" s="140">
        <v>19358</v>
      </c>
      <c r="C14" s="142">
        <v>4988</v>
      </c>
      <c r="D14" s="140">
        <v>20038</v>
      </c>
      <c r="E14" s="141">
        <v>5287</v>
      </c>
    </row>
    <row r="15" spans="1:5" ht="15" customHeight="1" x14ac:dyDescent="0.2">
      <c r="A15" s="95" t="s">
        <v>78</v>
      </c>
      <c r="B15" s="140">
        <v>14764</v>
      </c>
      <c r="C15" s="142">
        <v>7059</v>
      </c>
      <c r="D15" s="140">
        <v>16174</v>
      </c>
      <c r="E15" s="141">
        <v>7263</v>
      </c>
    </row>
    <row r="16" spans="1:5" ht="15" customHeight="1" x14ac:dyDescent="0.2">
      <c r="A16" s="95" t="s">
        <v>73</v>
      </c>
      <c r="B16" s="140">
        <v>22174</v>
      </c>
      <c r="C16" s="142">
        <v>8937</v>
      </c>
      <c r="D16" s="140">
        <v>23161</v>
      </c>
      <c r="E16" s="141">
        <v>8989</v>
      </c>
    </row>
    <row r="17" spans="1:5" ht="15" customHeight="1" x14ac:dyDescent="0.2">
      <c r="A17" s="95" t="s">
        <v>77</v>
      </c>
      <c r="B17" s="140">
        <v>20040</v>
      </c>
      <c r="C17" s="142">
        <v>13349</v>
      </c>
      <c r="D17" s="140">
        <v>19966</v>
      </c>
      <c r="E17" s="141">
        <v>13361</v>
      </c>
    </row>
    <row r="18" spans="1:5" ht="15" customHeight="1" x14ac:dyDescent="0.2">
      <c r="A18" s="95" t="s">
        <v>74</v>
      </c>
      <c r="B18" s="140">
        <v>3501</v>
      </c>
      <c r="C18" s="142">
        <v>1883</v>
      </c>
      <c r="D18" s="140">
        <v>4155</v>
      </c>
      <c r="E18" s="141">
        <v>1926</v>
      </c>
    </row>
    <row r="19" spans="1:5" ht="15" customHeight="1" x14ac:dyDescent="0.2">
      <c r="A19" s="95" t="s">
        <v>75</v>
      </c>
      <c r="B19" s="140">
        <v>34044</v>
      </c>
      <c r="C19" s="142">
        <v>17602</v>
      </c>
      <c r="D19" s="140">
        <v>34162</v>
      </c>
      <c r="E19" s="141">
        <v>17140</v>
      </c>
    </row>
    <row r="20" spans="1:5" ht="15" customHeight="1" x14ac:dyDescent="0.2">
      <c r="A20" s="95" t="s">
        <v>76</v>
      </c>
      <c r="B20" s="140">
        <v>20822</v>
      </c>
      <c r="C20" s="142">
        <v>9244</v>
      </c>
      <c r="D20" s="140">
        <v>22151</v>
      </c>
      <c r="E20" s="141">
        <v>9784</v>
      </c>
    </row>
    <row r="21" spans="1:5" ht="15" customHeight="1" x14ac:dyDescent="0.2">
      <c r="A21" s="95" t="s">
        <v>7</v>
      </c>
      <c r="B21" s="140">
        <v>33924</v>
      </c>
      <c r="C21" s="142">
        <v>17988</v>
      </c>
      <c r="D21" s="140">
        <v>34507</v>
      </c>
      <c r="E21" s="141">
        <v>18524</v>
      </c>
    </row>
    <row r="22" spans="1:5" ht="15" customHeight="1" x14ac:dyDescent="0.2">
      <c r="A22" s="95" t="s">
        <v>6</v>
      </c>
      <c r="B22" s="140">
        <v>28769</v>
      </c>
      <c r="C22" s="142">
        <v>21649</v>
      </c>
      <c r="D22" s="140">
        <v>29329</v>
      </c>
      <c r="E22" s="141">
        <v>22110</v>
      </c>
    </row>
    <row r="23" spans="1:5" ht="15" customHeight="1" x14ac:dyDescent="0.2">
      <c r="A23" s="95" t="s">
        <v>79</v>
      </c>
      <c r="B23" s="140">
        <v>29668</v>
      </c>
      <c r="C23" s="142">
        <v>23778</v>
      </c>
      <c r="D23" s="140">
        <v>29759</v>
      </c>
      <c r="E23" s="141">
        <v>23140</v>
      </c>
    </row>
    <row r="24" spans="1:5" ht="15" customHeight="1" x14ac:dyDescent="0.2">
      <c r="A24" s="95" t="s">
        <v>81</v>
      </c>
      <c r="B24" s="140">
        <v>9522</v>
      </c>
      <c r="C24" s="142">
        <v>5126</v>
      </c>
      <c r="D24" s="140">
        <v>9323</v>
      </c>
      <c r="E24" s="141">
        <v>4968</v>
      </c>
    </row>
    <row r="25" spans="1:5" ht="15" customHeight="1" x14ac:dyDescent="0.2">
      <c r="A25" s="95" t="s">
        <v>80</v>
      </c>
      <c r="B25" s="140">
        <v>10614</v>
      </c>
      <c r="C25" s="142">
        <v>7073</v>
      </c>
      <c r="D25" s="140">
        <v>11014</v>
      </c>
      <c r="E25" s="141">
        <v>7623</v>
      </c>
    </row>
    <row r="26" spans="1:5" ht="28.5" customHeight="1" x14ac:dyDescent="0.2">
      <c r="A26" s="96" t="s">
        <v>105</v>
      </c>
      <c r="B26" s="143">
        <v>524</v>
      </c>
      <c r="C26" s="144">
        <v>443</v>
      </c>
      <c r="D26" s="143">
        <v>396</v>
      </c>
      <c r="E26" s="145">
        <v>328</v>
      </c>
    </row>
    <row r="27" spans="1:5" ht="15" customHeight="1" x14ac:dyDescent="0.2">
      <c r="A27" s="1" t="s">
        <v>8</v>
      </c>
      <c r="B27" s="140">
        <v>25</v>
      </c>
      <c r="C27" s="142">
        <v>14</v>
      </c>
      <c r="D27" s="140">
        <v>17</v>
      </c>
      <c r="E27" s="141">
        <v>12</v>
      </c>
    </row>
    <row r="28" spans="1:5" x14ac:dyDescent="0.2">
      <c r="A28" s="98"/>
      <c r="B28" s="99"/>
      <c r="C28" s="99"/>
      <c r="D28" s="99"/>
      <c r="E28" s="99"/>
    </row>
    <row r="29" spans="1:5" x14ac:dyDescent="0.2">
      <c r="A29" s="98"/>
      <c r="B29" s="99"/>
      <c r="C29" s="99"/>
      <c r="D29" s="99"/>
      <c r="E29" s="99"/>
    </row>
    <row r="30" spans="1:5" x14ac:dyDescent="0.2">
      <c r="A30" s="98"/>
      <c r="B30" s="99"/>
      <c r="C30" s="99"/>
      <c r="D30" s="99"/>
      <c r="E30" s="99"/>
    </row>
    <row r="31" spans="1:5" x14ac:dyDescent="0.2">
      <c r="A31" s="98"/>
      <c r="B31" s="99"/>
      <c r="C31" s="99"/>
      <c r="D31" s="99"/>
      <c r="E31" s="99"/>
    </row>
    <row r="32" spans="1:5" x14ac:dyDescent="0.2">
      <c r="A32" s="99"/>
      <c r="B32" s="99"/>
      <c r="C32" s="99"/>
      <c r="D32" s="99"/>
      <c r="E32" s="99"/>
    </row>
    <row r="33" spans="1:5" x14ac:dyDescent="0.2">
      <c r="A33" s="99"/>
      <c r="B33" s="99"/>
      <c r="C33" s="99"/>
      <c r="D33" s="99"/>
      <c r="E33" s="99"/>
    </row>
  </sheetData>
  <mergeCells count="4">
    <mergeCell ref="A1:E1"/>
    <mergeCell ref="B3:E3"/>
    <mergeCell ref="B4:C4"/>
    <mergeCell ref="D4:E4"/>
  </mergeCells>
  <printOptions horizontalCentered="1"/>
  <pageMargins left="0.70866141732283472" right="0.70866141732283472" top="5.1181102362204731" bottom="0.74803149606299213"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workbookViewId="0">
      <selection activeCell="N10" sqref="N10"/>
    </sheetView>
  </sheetViews>
  <sheetFormatPr defaultColWidth="9.33203125" defaultRowHeight="12.75" x14ac:dyDescent="0.2"/>
  <cols>
    <col min="1" max="1" width="66" style="1" customWidth="1"/>
    <col min="2" max="5" width="10.33203125" style="1" customWidth="1"/>
    <col min="6" max="16384" width="9.33203125" style="1"/>
  </cols>
  <sheetData>
    <row r="1" spans="1:14" ht="27.75" customHeight="1" thickBot="1" x14ac:dyDescent="0.25">
      <c r="A1" s="225" t="s">
        <v>133</v>
      </c>
      <c r="B1" s="225"/>
      <c r="C1" s="225"/>
      <c r="D1" s="225"/>
      <c r="E1" s="225"/>
    </row>
    <row r="2" spans="1:14" ht="18.75" customHeight="1" x14ac:dyDescent="0.2">
      <c r="A2" s="28"/>
      <c r="B2" s="217" t="s">
        <v>121</v>
      </c>
      <c r="C2" s="226"/>
      <c r="D2" s="226"/>
      <c r="E2" s="226"/>
    </row>
    <row r="3" spans="1:14" ht="16.5" customHeight="1" x14ac:dyDescent="0.2">
      <c r="A3" s="29"/>
      <c r="B3" s="211" t="s">
        <v>108</v>
      </c>
      <c r="C3" s="216"/>
      <c r="D3" s="212" t="s">
        <v>109</v>
      </c>
      <c r="E3" s="212"/>
    </row>
    <row r="4" spans="1:14" ht="15" customHeight="1" x14ac:dyDescent="0.2">
      <c r="A4" s="4"/>
      <c r="B4" s="120" t="s">
        <v>1</v>
      </c>
      <c r="C4" s="124" t="s">
        <v>2</v>
      </c>
      <c r="D4" s="121" t="s">
        <v>1</v>
      </c>
      <c r="E4" s="120" t="s">
        <v>2</v>
      </c>
    </row>
    <row r="5" spans="1:14" ht="25.5" customHeight="1" x14ac:dyDescent="0.2">
      <c r="A5" s="30" t="s">
        <v>34</v>
      </c>
      <c r="B5" s="146">
        <f>SUM(B6:B24)</f>
        <v>359288</v>
      </c>
      <c r="C5" s="147">
        <f>SUM(C6:C24)</f>
        <v>179832</v>
      </c>
      <c r="D5" s="148">
        <f>SUM(D6:D24)</f>
        <v>371631</v>
      </c>
      <c r="E5" s="148">
        <f>SUM(E6:E24)</f>
        <v>183699</v>
      </c>
    </row>
    <row r="6" spans="1:14" ht="21" customHeight="1" x14ac:dyDescent="0.2">
      <c r="A6" s="32" t="s">
        <v>89</v>
      </c>
      <c r="B6" s="149">
        <v>1050</v>
      </c>
      <c r="C6" s="150">
        <v>388</v>
      </c>
      <c r="D6" s="132">
        <v>1100</v>
      </c>
      <c r="E6" s="132">
        <v>438</v>
      </c>
    </row>
    <row r="7" spans="1:14" ht="15" customHeight="1" x14ac:dyDescent="0.2">
      <c r="A7" s="32" t="s">
        <v>3</v>
      </c>
      <c r="B7" s="149">
        <v>1158</v>
      </c>
      <c r="C7" s="150">
        <v>280</v>
      </c>
      <c r="D7" s="132">
        <v>987</v>
      </c>
      <c r="E7" s="132">
        <v>273</v>
      </c>
      <c r="H7" s="43"/>
    </row>
    <row r="8" spans="1:14" ht="15" customHeight="1" x14ac:dyDescent="0.2">
      <c r="A8" s="32" t="s">
        <v>4</v>
      </c>
      <c r="B8" s="149">
        <v>36897</v>
      </c>
      <c r="C8" s="150">
        <v>13042</v>
      </c>
      <c r="D8" s="132">
        <v>38942</v>
      </c>
      <c r="E8" s="132">
        <v>13417</v>
      </c>
    </row>
    <row r="9" spans="1:14" ht="15" customHeight="1" x14ac:dyDescent="0.2">
      <c r="A9" s="35" t="s">
        <v>70</v>
      </c>
      <c r="B9" s="149">
        <v>3411</v>
      </c>
      <c r="C9" s="150">
        <v>997</v>
      </c>
      <c r="D9" s="132">
        <v>3276</v>
      </c>
      <c r="E9" s="132">
        <v>1024</v>
      </c>
    </row>
    <row r="10" spans="1:14" ht="28.5" customHeight="1" x14ac:dyDescent="0.2">
      <c r="A10" s="35" t="s">
        <v>71</v>
      </c>
      <c r="B10" s="151">
        <v>3447</v>
      </c>
      <c r="C10" s="152">
        <v>499</v>
      </c>
      <c r="D10" s="153">
        <v>3654</v>
      </c>
      <c r="E10" s="153">
        <v>519</v>
      </c>
    </row>
    <row r="11" spans="1:14" ht="15" customHeight="1" x14ac:dyDescent="0.2">
      <c r="A11" s="32" t="s">
        <v>5</v>
      </c>
      <c r="B11" s="149">
        <v>19645</v>
      </c>
      <c r="C11" s="150">
        <v>2439</v>
      </c>
      <c r="D11" s="132">
        <v>20488</v>
      </c>
      <c r="E11" s="132">
        <v>2490</v>
      </c>
    </row>
    <row r="12" spans="1:14" ht="15" customHeight="1" x14ac:dyDescent="0.2">
      <c r="A12" s="35" t="s">
        <v>72</v>
      </c>
      <c r="B12" s="149">
        <v>65831</v>
      </c>
      <c r="C12" s="150">
        <v>33897</v>
      </c>
      <c r="D12" s="132">
        <v>68739</v>
      </c>
      <c r="E12" s="132">
        <v>35871</v>
      </c>
      <c r="H12" s="43"/>
      <c r="I12" s="43"/>
      <c r="J12" s="43"/>
      <c r="K12" s="43"/>
      <c r="L12" s="43"/>
      <c r="M12" s="43"/>
      <c r="N12" s="43"/>
    </row>
    <row r="13" spans="1:14" ht="15" customHeight="1" x14ac:dyDescent="0.2">
      <c r="A13" s="32" t="s">
        <v>90</v>
      </c>
      <c r="B13" s="149">
        <v>17294</v>
      </c>
      <c r="C13" s="150">
        <v>4898</v>
      </c>
      <c r="D13" s="132">
        <v>17959</v>
      </c>
      <c r="E13" s="132">
        <v>5203</v>
      </c>
    </row>
    <row r="14" spans="1:14" ht="15" customHeight="1" x14ac:dyDescent="0.2">
      <c r="A14" s="35" t="s">
        <v>78</v>
      </c>
      <c r="B14" s="149">
        <v>10975</v>
      </c>
      <c r="C14" s="150">
        <v>5311</v>
      </c>
      <c r="D14" s="132">
        <v>12535</v>
      </c>
      <c r="E14" s="132">
        <v>5575</v>
      </c>
    </row>
    <row r="15" spans="1:14" ht="15" customHeight="1" x14ac:dyDescent="0.2">
      <c r="A15" s="36" t="s">
        <v>73</v>
      </c>
      <c r="B15" s="149">
        <v>21754</v>
      </c>
      <c r="C15" s="150">
        <v>8830</v>
      </c>
      <c r="D15" s="132">
        <v>22720</v>
      </c>
      <c r="E15" s="132">
        <v>8873</v>
      </c>
    </row>
    <row r="16" spans="1:14" ht="15" customHeight="1" x14ac:dyDescent="0.2">
      <c r="A16" s="32" t="s">
        <v>77</v>
      </c>
      <c r="B16" s="149">
        <v>19983</v>
      </c>
      <c r="C16" s="150">
        <v>13324</v>
      </c>
      <c r="D16" s="132">
        <v>19872</v>
      </c>
      <c r="E16" s="132">
        <v>13316</v>
      </c>
    </row>
    <row r="17" spans="1:5" ht="15" customHeight="1" x14ac:dyDescent="0.2">
      <c r="A17" s="35" t="s">
        <v>74</v>
      </c>
      <c r="B17" s="149">
        <v>3416</v>
      </c>
      <c r="C17" s="150">
        <v>1844</v>
      </c>
      <c r="D17" s="132">
        <v>4079</v>
      </c>
      <c r="E17" s="132">
        <v>1886</v>
      </c>
    </row>
    <row r="18" spans="1:5" ht="15" customHeight="1" x14ac:dyDescent="0.2">
      <c r="A18" s="35" t="s">
        <v>75</v>
      </c>
      <c r="B18" s="149">
        <v>29668</v>
      </c>
      <c r="C18" s="150">
        <v>15100</v>
      </c>
      <c r="D18" s="132">
        <v>29804</v>
      </c>
      <c r="E18" s="132">
        <v>14642</v>
      </c>
    </row>
    <row r="19" spans="1:5" ht="15" customHeight="1" x14ac:dyDescent="0.2">
      <c r="A19" s="35" t="s">
        <v>76</v>
      </c>
      <c r="B19" s="149">
        <v>20086</v>
      </c>
      <c r="C19" s="150">
        <v>8824</v>
      </c>
      <c r="D19" s="132">
        <v>21355</v>
      </c>
      <c r="E19" s="132">
        <v>9316</v>
      </c>
    </row>
    <row r="20" spans="1:5" ht="15" customHeight="1" x14ac:dyDescent="0.2">
      <c r="A20" s="35" t="s">
        <v>7</v>
      </c>
      <c r="B20" s="149">
        <v>33445</v>
      </c>
      <c r="C20" s="150">
        <v>17766</v>
      </c>
      <c r="D20" s="132">
        <v>34073</v>
      </c>
      <c r="E20" s="132">
        <v>18347</v>
      </c>
    </row>
    <row r="21" spans="1:5" ht="15" customHeight="1" x14ac:dyDescent="0.2">
      <c r="A21" s="32" t="s">
        <v>6</v>
      </c>
      <c r="B21" s="149">
        <v>28630</v>
      </c>
      <c r="C21" s="150">
        <v>21597</v>
      </c>
      <c r="D21" s="132">
        <v>29166</v>
      </c>
      <c r="E21" s="132">
        <v>22035</v>
      </c>
    </row>
    <row r="22" spans="1:5" ht="15" customHeight="1" x14ac:dyDescent="0.2">
      <c r="A22" s="32" t="s">
        <v>79</v>
      </c>
      <c r="B22" s="149">
        <v>27321</v>
      </c>
      <c r="C22" s="150">
        <v>21906</v>
      </c>
      <c r="D22" s="132">
        <v>27393</v>
      </c>
      <c r="E22" s="132">
        <v>21252</v>
      </c>
    </row>
    <row r="23" spans="1:5" ht="15" customHeight="1" x14ac:dyDescent="0.2">
      <c r="A23" s="32" t="s">
        <v>81</v>
      </c>
      <c r="B23" s="149">
        <v>8122</v>
      </c>
      <c r="C23" s="150">
        <v>4624</v>
      </c>
      <c r="D23" s="132">
        <v>7981</v>
      </c>
      <c r="E23" s="132">
        <v>4486</v>
      </c>
    </row>
    <row r="24" spans="1:5" ht="15" customHeight="1" x14ac:dyDescent="0.2">
      <c r="A24" s="35" t="s">
        <v>80</v>
      </c>
      <c r="B24" s="149">
        <v>7155</v>
      </c>
      <c r="C24" s="150">
        <v>4266</v>
      </c>
      <c r="D24" s="132">
        <v>7508</v>
      </c>
      <c r="E24" s="132">
        <v>4736</v>
      </c>
    </row>
    <row r="25" spans="1:5" ht="23.25" customHeight="1" x14ac:dyDescent="0.2">
      <c r="A25" s="37" t="s">
        <v>113</v>
      </c>
    </row>
    <row r="27" spans="1:5" x14ac:dyDescent="0.2">
      <c r="D27" s="26"/>
      <c r="E27" s="26"/>
    </row>
  </sheetData>
  <mergeCells count="4">
    <mergeCell ref="A1:E1"/>
    <mergeCell ref="B2:E2"/>
    <mergeCell ref="B3:C3"/>
    <mergeCell ref="D3:E3"/>
  </mergeCells>
  <phoneticPr fontId="1" type="noConversion"/>
  <printOptions horizontalCentered="1"/>
  <pageMargins left="0.59055118110236227" right="0.59055118110236227" top="0.98425196850393704" bottom="0.59055118110236227" header="0.51181102362204722" footer="0.51181102362204722"/>
  <pageSetup paperSize="9" scale="90" orientation="portrait" r:id="rId1"/>
  <headerFooter alignWithMargins="0">
    <oddFooter>&amp;L&amp;9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showGridLines="0" workbookViewId="0">
      <selection activeCell="K18" sqref="K18"/>
    </sheetView>
  </sheetViews>
  <sheetFormatPr defaultColWidth="9.33203125" defaultRowHeight="12.75" x14ac:dyDescent="0.2"/>
  <cols>
    <col min="1" max="1" width="64.1640625" style="1" customWidth="1"/>
    <col min="2" max="5" width="10.33203125" style="1" customWidth="1"/>
    <col min="6" max="6" width="5.83203125" style="1" customWidth="1"/>
    <col min="7" max="7" width="9" style="1" customWidth="1"/>
    <col min="8" max="8" width="7" style="1" customWidth="1"/>
    <col min="9" max="9" width="7.1640625" style="1" customWidth="1"/>
    <col min="10" max="10" width="9.6640625" style="1" customWidth="1"/>
    <col min="11" max="16384" width="9.33203125" style="1"/>
  </cols>
  <sheetData>
    <row r="1" spans="1:11" ht="40.5" customHeight="1" x14ac:dyDescent="0.2">
      <c r="D1" s="43"/>
      <c r="J1" s="43"/>
    </row>
    <row r="2" spans="1:11" ht="19.5" customHeight="1" x14ac:dyDescent="0.2"/>
    <row r="3" spans="1:11" ht="12" customHeight="1" x14ac:dyDescent="0.2">
      <c r="A3" s="1" t="s">
        <v>64</v>
      </c>
      <c r="H3" s="38"/>
      <c r="J3" s="43"/>
      <c r="K3" s="15"/>
    </row>
    <row r="7" spans="1:11" x14ac:dyDescent="0.2">
      <c r="J7" s="196" t="s">
        <v>109</v>
      </c>
    </row>
    <row r="8" spans="1:11" x14ac:dyDescent="0.2">
      <c r="G8" s="1" t="s">
        <v>2</v>
      </c>
      <c r="H8" s="1">
        <v>49.4</v>
      </c>
      <c r="I8" s="1">
        <f>ROUND(J8/J$10*100,1)</f>
        <v>49.4</v>
      </c>
      <c r="J8" s="43">
        <v>183699</v>
      </c>
    </row>
    <row r="9" spans="1:11" x14ac:dyDescent="0.2">
      <c r="G9" s="1" t="s">
        <v>9</v>
      </c>
      <c r="H9" s="1">
        <v>50.6</v>
      </c>
      <c r="I9" s="1">
        <f>ROUND(J9/J$10*100,1)</f>
        <v>50.6</v>
      </c>
      <c r="J9" s="43">
        <f>J10-J8</f>
        <v>187932</v>
      </c>
    </row>
    <row r="10" spans="1:11" x14ac:dyDescent="0.2">
      <c r="I10" s="1">
        <f t="shared" ref="I10" si="0">ROUND(J10/J$10*100,1)</f>
        <v>100</v>
      </c>
      <c r="J10" s="43">
        <v>371631</v>
      </c>
    </row>
  </sheetData>
  <phoneticPr fontId="1" type="noConversion"/>
  <printOptions horizontalCentered="1"/>
  <pageMargins left="0.59055118110236227" right="0.59055118110236227" top="0.98425196850393704" bottom="0.59055118110236227" header="0.51181102362204722" footer="0.51181102362204722"/>
  <pageSetup paperSize="9" scale="90" orientation="portrait" r:id="rId1"/>
  <headerFooter alignWithMargins="0">
    <oddFooter>&amp;R&amp;9 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election activeCell="N14" sqref="N14"/>
    </sheetView>
  </sheetViews>
  <sheetFormatPr defaultColWidth="9.33203125" defaultRowHeight="12.75" x14ac:dyDescent="0.2"/>
  <cols>
    <col min="1" max="1" width="64.1640625" style="1" customWidth="1"/>
    <col min="2" max="5" width="10.33203125" style="1" customWidth="1"/>
    <col min="6" max="6" width="5.83203125" style="1" customWidth="1"/>
    <col min="7" max="16384" width="9.33203125" style="1"/>
  </cols>
  <sheetData>
    <row r="1" spans="1:5" ht="27.75" customHeight="1" thickBot="1" x14ac:dyDescent="0.25">
      <c r="A1" s="213" t="s">
        <v>135</v>
      </c>
      <c r="B1" s="213"/>
      <c r="C1" s="213"/>
      <c r="D1" s="213"/>
      <c r="E1" s="213"/>
    </row>
    <row r="2" spans="1:5" ht="18.75" customHeight="1" x14ac:dyDescent="0.2">
      <c r="A2" s="32"/>
      <c r="B2" s="214" t="s">
        <v>120</v>
      </c>
      <c r="C2" s="227"/>
      <c r="D2" s="227"/>
      <c r="E2" s="227"/>
    </row>
    <row r="3" spans="1:5" ht="16.5" customHeight="1" x14ac:dyDescent="0.2">
      <c r="A3" s="32"/>
      <c r="B3" s="211" t="s">
        <v>108</v>
      </c>
      <c r="C3" s="216"/>
      <c r="D3" s="212" t="s">
        <v>109</v>
      </c>
      <c r="E3" s="212"/>
    </row>
    <row r="4" spans="1:5" ht="15" customHeight="1" x14ac:dyDescent="0.2">
      <c r="A4" s="40"/>
      <c r="B4" s="192" t="s">
        <v>1</v>
      </c>
      <c r="C4" s="194" t="s">
        <v>2</v>
      </c>
      <c r="D4" s="193" t="s">
        <v>1</v>
      </c>
      <c r="E4" s="192" t="s">
        <v>2</v>
      </c>
    </row>
    <row r="5" spans="1:5" ht="25.5" customHeight="1" x14ac:dyDescent="0.2">
      <c r="A5" s="30" t="s">
        <v>34</v>
      </c>
      <c r="B5" s="146">
        <f>SUM(B6:B27)</f>
        <v>30082</v>
      </c>
      <c r="C5" s="154">
        <f>SUM(C6:C27)</f>
        <v>14590</v>
      </c>
      <c r="D5" s="131">
        <f>SUM(D6:D27)</f>
        <v>29502</v>
      </c>
      <c r="E5" s="131">
        <f>SUM(E6:E27)</f>
        <v>14412</v>
      </c>
    </row>
    <row r="6" spans="1:5" ht="21" customHeight="1" x14ac:dyDescent="0.2">
      <c r="A6" s="32" t="s">
        <v>89</v>
      </c>
      <c r="B6" s="155">
        <v>151</v>
      </c>
      <c r="C6" s="156">
        <v>53</v>
      </c>
      <c r="D6" s="157">
        <v>117</v>
      </c>
      <c r="E6" s="157">
        <v>55</v>
      </c>
    </row>
    <row r="7" spans="1:5" ht="15" customHeight="1" x14ac:dyDescent="0.2">
      <c r="A7" s="32" t="s">
        <v>3</v>
      </c>
      <c r="B7" s="155">
        <v>5</v>
      </c>
      <c r="C7" s="156">
        <v>1</v>
      </c>
      <c r="D7" s="157">
        <v>5</v>
      </c>
      <c r="E7" s="157">
        <v>1</v>
      </c>
    </row>
    <row r="8" spans="1:5" ht="15" customHeight="1" x14ac:dyDescent="0.2">
      <c r="A8" s="32" t="s">
        <v>4</v>
      </c>
      <c r="B8" s="155">
        <v>4184</v>
      </c>
      <c r="C8" s="156">
        <v>1839</v>
      </c>
      <c r="D8" s="157">
        <v>4024</v>
      </c>
      <c r="E8" s="157">
        <v>1774</v>
      </c>
    </row>
    <row r="9" spans="1:5" ht="15" customHeight="1" x14ac:dyDescent="0.2">
      <c r="A9" s="35" t="s">
        <v>70</v>
      </c>
      <c r="B9" s="158" t="s">
        <v>69</v>
      </c>
      <c r="C9" s="159" t="s">
        <v>69</v>
      </c>
      <c r="D9" s="160" t="s">
        <v>69</v>
      </c>
      <c r="E9" s="161" t="s">
        <v>69</v>
      </c>
    </row>
    <row r="10" spans="1:5" ht="28.5" customHeight="1" x14ac:dyDescent="0.2">
      <c r="A10" s="35" t="s">
        <v>71</v>
      </c>
      <c r="B10" s="158">
        <v>12</v>
      </c>
      <c r="C10" s="159">
        <v>3</v>
      </c>
      <c r="D10" s="161">
        <v>12</v>
      </c>
      <c r="E10" s="161">
        <v>2</v>
      </c>
    </row>
    <row r="11" spans="1:5" ht="15" customHeight="1" x14ac:dyDescent="0.2">
      <c r="A11" s="32" t="s">
        <v>5</v>
      </c>
      <c r="B11" s="155">
        <v>2025</v>
      </c>
      <c r="C11" s="156">
        <v>166</v>
      </c>
      <c r="D11" s="157">
        <v>1998</v>
      </c>
      <c r="E11" s="157">
        <v>151</v>
      </c>
    </row>
    <row r="12" spans="1:5" ht="15" customHeight="1" x14ac:dyDescent="0.2">
      <c r="A12" s="35" t="s">
        <v>72</v>
      </c>
      <c r="B12" s="155">
        <v>3805</v>
      </c>
      <c r="C12" s="156">
        <v>1685</v>
      </c>
      <c r="D12" s="157">
        <v>3639</v>
      </c>
      <c r="E12" s="157">
        <v>1641</v>
      </c>
    </row>
    <row r="13" spans="1:5" ht="15" customHeight="1" x14ac:dyDescent="0.2">
      <c r="A13" s="32" t="s">
        <v>90</v>
      </c>
      <c r="B13" s="155">
        <v>2064</v>
      </c>
      <c r="C13" s="156">
        <v>90</v>
      </c>
      <c r="D13" s="157">
        <v>2079</v>
      </c>
      <c r="E13" s="157">
        <v>84</v>
      </c>
    </row>
    <row r="14" spans="1:5" ht="15" customHeight="1" x14ac:dyDescent="0.2">
      <c r="A14" s="35" t="s">
        <v>78</v>
      </c>
      <c r="B14" s="155">
        <v>3789</v>
      </c>
      <c r="C14" s="156">
        <v>1748</v>
      </c>
      <c r="D14" s="157">
        <v>3639</v>
      </c>
      <c r="E14" s="157">
        <v>1688</v>
      </c>
    </row>
    <row r="15" spans="1:5" ht="15" customHeight="1" x14ac:dyDescent="0.2">
      <c r="A15" s="36" t="s">
        <v>73</v>
      </c>
      <c r="B15" s="155">
        <v>420</v>
      </c>
      <c r="C15" s="156">
        <v>107</v>
      </c>
      <c r="D15" s="157">
        <v>441</v>
      </c>
      <c r="E15" s="157">
        <v>116</v>
      </c>
    </row>
    <row r="16" spans="1:5" ht="15" customHeight="1" x14ac:dyDescent="0.2">
      <c r="A16" s="32" t="s">
        <v>77</v>
      </c>
      <c r="B16" s="155">
        <v>57</v>
      </c>
      <c r="C16" s="156">
        <v>25</v>
      </c>
      <c r="D16" s="157">
        <v>94</v>
      </c>
      <c r="E16" s="157">
        <v>45</v>
      </c>
    </row>
    <row r="17" spans="1:5" ht="15" customHeight="1" x14ac:dyDescent="0.2">
      <c r="A17" s="35" t="s">
        <v>74</v>
      </c>
      <c r="B17" s="155">
        <v>85</v>
      </c>
      <c r="C17" s="156">
        <v>39</v>
      </c>
      <c r="D17" s="157">
        <v>76</v>
      </c>
      <c r="E17" s="157">
        <v>40</v>
      </c>
    </row>
    <row r="18" spans="1:5" ht="15" customHeight="1" x14ac:dyDescent="0.2">
      <c r="A18" s="35" t="s">
        <v>75</v>
      </c>
      <c r="B18" s="155">
        <v>4376</v>
      </c>
      <c r="C18" s="156">
        <v>2502</v>
      </c>
      <c r="D18" s="157">
        <v>4358</v>
      </c>
      <c r="E18" s="157">
        <v>2498</v>
      </c>
    </row>
    <row r="19" spans="1:5" ht="15" customHeight="1" x14ac:dyDescent="0.2">
      <c r="A19" s="35" t="s">
        <v>76</v>
      </c>
      <c r="B19" s="155">
        <v>736</v>
      </c>
      <c r="C19" s="156">
        <v>420</v>
      </c>
      <c r="D19" s="157">
        <v>796</v>
      </c>
      <c r="E19" s="157">
        <v>468</v>
      </c>
    </row>
    <row r="20" spans="1:5" ht="15" customHeight="1" x14ac:dyDescent="0.2">
      <c r="A20" s="35" t="s">
        <v>7</v>
      </c>
      <c r="B20" s="155">
        <v>479</v>
      </c>
      <c r="C20" s="156">
        <v>222</v>
      </c>
      <c r="D20" s="157">
        <v>434</v>
      </c>
      <c r="E20" s="157">
        <v>177</v>
      </c>
    </row>
    <row r="21" spans="1:5" ht="15" customHeight="1" x14ac:dyDescent="0.2">
      <c r="A21" s="32" t="s">
        <v>6</v>
      </c>
      <c r="B21" s="155">
        <v>139</v>
      </c>
      <c r="C21" s="156">
        <v>52</v>
      </c>
      <c r="D21" s="157">
        <v>163</v>
      </c>
      <c r="E21" s="157">
        <v>75</v>
      </c>
    </row>
    <row r="22" spans="1:5" ht="15" customHeight="1" x14ac:dyDescent="0.2">
      <c r="A22" s="32" t="s">
        <v>79</v>
      </c>
      <c r="B22" s="155">
        <v>2347</v>
      </c>
      <c r="C22" s="156">
        <v>1872</v>
      </c>
      <c r="D22" s="157">
        <v>2366</v>
      </c>
      <c r="E22" s="157">
        <v>1888</v>
      </c>
    </row>
    <row r="23" spans="1:5" ht="15" customHeight="1" x14ac:dyDescent="0.2">
      <c r="A23" s="32" t="s">
        <v>81</v>
      </c>
      <c r="B23" s="155">
        <v>1400</v>
      </c>
      <c r="C23" s="156">
        <v>502</v>
      </c>
      <c r="D23" s="157">
        <v>1342</v>
      </c>
      <c r="E23" s="157">
        <v>482</v>
      </c>
    </row>
    <row r="24" spans="1:5" ht="15" customHeight="1" x14ac:dyDescent="0.2">
      <c r="A24" s="35" t="s">
        <v>80</v>
      </c>
      <c r="B24" s="155">
        <v>3459</v>
      </c>
      <c r="C24" s="156">
        <v>2807</v>
      </c>
      <c r="D24" s="157">
        <v>3506</v>
      </c>
      <c r="E24" s="157">
        <v>2887</v>
      </c>
    </row>
    <row r="25" spans="1:5" ht="39" customHeight="1" x14ac:dyDescent="0.2">
      <c r="A25" s="35" t="s">
        <v>82</v>
      </c>
      <c r="B25" s="158">
        <v>524</v>
      </c>
      <c r="C25" s="159">
        <v>443</v>
      </c>
      <c r="D25" s="161">
        <v>396</v>
      </c>
      <c r="E25" s="161">
        <v>328</v>
      </c>
    </row>
    <row r="26" spans="1:5" ht="15" customHeight="1" x14ac:dyDescent="0.2">
      <c r="A26" s="35" t="s">
        <v>98</v>
      </c>
      <c r="B26" s="158" t="s">
        <v>69</v>
      </c>
      <c r="C26" s="159" t="s">
        <v>69</v>
      </c>
      <c r="D26" s="161" t="s">
        <v>69</v>
      </c>
      <c r="E26" s="161" t="s">
        <v>69</v>
      </c>
    </row>
    <row r="27" spans="1:5" ht="15" customHeight="1" x14ac:dyDescent="0.2">
      <c r="A27" s="47" t="s">
        <v>8</v>
      </c>
      <c r="B27" s="158">
        <v>25</v>
      </c>
      <c r="C27" s="156">
        <v>14</v>
      </c>
      <c r="D27" s="161">
        <v>17</v>
      </c>
      <c r="E27" s="157">
        <v>12</v>
      </c>
    </row>
  </sheetData>
  <mergeCells count="4">
    <mergeCell ref="A1:E1"/>
    <mergeCell ref="B2:E2"/>
    <mergeCell ref="B3:C3"/>
    <mergeCell ref="D3:E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
  <sheetViews>
    <sheetView topLeftCell="A11" workbookViewId="0">
      <selection activeCell="AF32" sqref="AF32"/>
    </sheetView>
  </sheetViews>
  <sheetFormatPr defaultColWidth="9.33203125" defaultRowHeight="12.75" x14ac:dyDescent="0.2"/>
  <cols>
    <col min="1" max="1" width="32.6640625" style="1" customWidth="1"/>
    <col min="2" max="2" width="8.33203125" style="1" customWidth="1"/>
    <col min="3" max="3" width="0.33203125" style="1" customWidth="1"/>
    <col min="4" max="4" width="8.33203125" style="1" customWidth="1"/>
    <col min="5" max="5" width="0.33203125" style="1" customWidth="1"/>
    <col min="6" max="6" width="8.33203125" style="1" customWidth="1"/>
    <col min="7" max="7" width="0.33203125" style="1" customWidth="1"/>
    <col min="8" max="8" width="8.33203125" style="1" customWidth="1"/>
    <col min="9" max="9" width="0.33203125" style="1" customWidth="1"/>
    <col min="10" max="10" width="8.33203125" style="1" customWidth="1"/>
    <col min="11" max="11" width="0.33203125" style="1" customWidth="1"/>
    <col min="12" max="12" width="8.33203125" style="1" customWidth="1"/>
    <col min="13" max="13" width="0.33203125" style="1" customWidth="1"/>
    <col min="14" max="14" width="8.33203125" style="1" customWidth="1"/>
    <col min="15" max="15" width="0.33203125" style="1" customWidth="1"/>
    <col min="16" max="16" width="8.33203125" style="1" customWidth="1"/>
    <col min="17" max="17" width="0.33203125" style="1" customWidth="1"/>
    <col min="18" max="18" width="8.6640625" style="1" customWidth="1"/>
    <col min="19" max="19" width="0.33203125" style="1" customWidth="1"/>
    <col min="20" max="20" width="8.6640625" style="1" customWidth="1"/>
    <col min="21" max="21" width="9.33203125" style="1"/>
    <col min="22" max="22" width="9.1640625" style="1" customWidth="1"/>
    <col min="23" max="23" width="8.6640625" style="1" customWidth="1"/>
    <col min="24" max="24" width="7.5" style="1" customWidth="1"/>
    <col min="25" max="16384" width="9.33203125" style="1"/>
  </cols>
  <sheetData>
    <row r="1" spans="1:24" ht="15" hidden="1" customHeight="1" x14ac:dyDescent="0.2">
      <c r="A1" s="228" t="s">
        <v>63</v>
      </c>
      <c r="B1" s="228"/>
      <c r="C1" s="228"/>
      <c r="D1" s="228"/>
      <c r="E1" s="228"/>
      <c r="F1" s="228"/>
      <c r="G1" s="228"/>
      <c r="H1" s="228"/>
      <c r="I1" s="228"/>
      <c r="J1" s="228"/>
      <c r="K1" s="228"/>
      <c r="L1" s="228"/>
      <c r="M1" s="228"/>
      <c r="N1" s="228"/>
      <c r="O1" s="228"/>
      <c r="P1" s="228"/>
      <c r="Q1" s="228"/>
      <c r="R1" s="228"/>
    </row>
    <row r="2" spans="1:24" ht="13.5" hidden="1" thickBot="1" x14ac:dyDescent="0.25">
      <c r="A2" s="1" t="s">
        <v>0</v>
      </c>
      <c r="J2" s="230"/>
      <c r="K2" s="230"/>
      <c r="L2" s="230"/>
      <c r="M2" s="230"/>
      <c r="N2" s="230"/>
      <c r="O2" s="230"/>
      <c r="P2" s="106"/>
      <c r="Q2" s="2"/>
      <c r="R2" s="2"/>
      <c r="S2" s="2"/>
      <c r="T2" s="101"/>
    </row>
    <row r="3" spans="1:24" ht="20.25" hidden="1" customHeight="1" x14ac:dyDescent="0.2">
      <c r="A3" s="3"/>
      <c r="B3" s="231" t="s">
        <v>100</v>
      </c>
      <c r="C3" s="232"/>
      <c r="D3" s="232"/>
      <c r="E3" s="232"/>
      <c r="F3" s="232"/>
      <c r="G3" s="232"/>
      <c r="H3" s="232"/>
      <c r="I3" s="232"/>
      <c r="J3" s="232"/>
      <c r="K3" s="232"/>
      <c r="L3" s="232"/>
      <c r="M3" s="232"/>
      <c r="N3" s="232"/>
      <c r="O3" s="232"/>
      <c r="P3" s="232"/>
      <c r="Q3" s="232"/>
      <c r="R3" s="232"/>
      <c r="S3" s="232"/>
      <c r="T3" s="232"/>
    </row>
    <row r="4" spans="1:24" ht="18.75" hidden="1" customHeight="1" x14ac:dyDescent="0.2">
      <c r="A4" s="4"/>
      <c r="B4" s="214" t="s">
        <v>83</v>
      </c>
      <c r="C4" s="227"/>
      <c r="D4" s="214" t="s">
        <v>84</v>
      </c>
      <c r="E4" s="215"/>
      <c r="F4" s="214" t="s">
        <v>85</v>
      </c>
      <c r="G4" s="215"/>
      <c r="H4" s="214" t="s">
        <v>86</v>
      </c>
      <c r="I4" s="215"/>
      <c r="J4" s="214" t="s">
        <v>87</v>
      </c>
      <c r="K4" s="215"/>
      <c r="L4" s="214" t="s">
        <v>88</v>
      </c>
      <c r="M4" s="215"/>
      <c r="N4" s="214" t="s">
        <v>93</v>
      </c>
      <c r="O4" s="215"/>
      <c r="P4" s="107" t="s">
        <v>97</v>
      </c>
      <c r="Q4" s="86"/>
      <c r="R4" s="109" t="s">
        <v>101</v>
      </c>
      <c r="S4" s="40"/>
      <c r="T4" s="110" t="s">
        <v>106</v>
      </c>
    </row>
    <row r="5" spans="1:24" ht="32.25" hidden="1" customHeight="1" x14ac:dyDescent="0.2">
      <c r="A5" s="5" t="s">
        <v>95</v>
      </c>
      <c r="B5" s="6">
        <f>SUM(B6:B8)</f>
        <v>369569</v>
      </c>
      <c r="C5" s="7"/>
      <c r="D5" s="8">
        <f>SUM(D6:D8)</f>
        <v>371525</v>
      </c>
      <c r="E5" s="7"/>
      <c r="F5" s="8">
        <f>SUM(F6:F8)</f>
        <v>388581</v>
      </c>
      <c r="G5" s="7"/>
      <c r="H5" s="9">
        <f>SUM(H6:H8)</f>
        <v>406711</v>
      </c>
      <c r="I5" s="7"/>
      <c r="J5" s="9">
        <f>SUM(J6:J8)</f>
        <v>421585</v>
      </c>
      <c r="K5" s="7"/>
      <c r="L5" s="9">
        <f>SUM(L6:L8)</f>
        <v>424263</v>
      </c>
      <c r="M5" s="7"/>
      <c r="N5" s="9">
        <f>SUM(N6:N8)</f>
        <v>408864</v>
      </c>
      <c r="O5" s="7"/>
      <c r="P5" s="9">
        <f>SUM(P6:P8)</f>
        <v>397365</v>
      </c>
      <c r="R5" s="9">
        <f>SUM(R6:R8)</f>
        <v>398890</v>
      </c>
    </row>
    <row r="6" spans="1:24" ht="34.5" hidden="1" customHeight="1" x14ac:dyDescent="0.2">
      <c r="A6" s="10" t="s">
        <v>92</v>
      </c>
      <c r="B6" s="11">
        <v>321342</v>
      </c>
      <c r="C6" s="12"/>
      <c r="D6" s="13">
        <v>323090</v>
      </c>
      <c r="E6" s="12"/>
      <c r="F6" s="14">
        <v>339802</v>
      </c>
      <c r="G6" s="12"/>
      <c r="H6" s="14">
        <v>358457</v>
      </c>
      <c r="I6" s="7"/>
      <c r="J6" s="13">
        <v>374108</v>
      </c>
      <c r="K6" s="7"/>
      <c r="L6" s="13">
        <v>378938</v>
      </c>
      <c r="M6" s="7"/>
      <c r="N6" s="13">
        <v>367764</v>
      </c>
      <c r="O6" s="7"/>
      <c r="P6" s="13">
        <v>359430</v>
      </c>
      <c r="R6" s="43">
        <v>362889</v>
      </c>
    </row>
    <row r="7" spans="1:24" ht="30" hidden="1" customHeight="1" x14ac:dyDescent="0.2">
      <c r="A7" s="10" t="s">
        <v>94</v>
      </c>
      <c r="B7" s="11">
        <v>46998</v>
      </c>
      <c r="C7" s="7"/>
      <c r="D7" s="13">
        <v>47354</v>
      </c>
      <c r="E7" s="7"/>
      <c r="F7" s="14">
        <v>47838</v>
      </c>
      <c r="G7" s="7"/>
      <c r="H7" s="14">
        <v>47415</v>
      </c>
      <c r="I7" s="7"/>
      <c r="J7" s="13">
        <v>46725</v>
      </c>
      <c r="K7" s="7"/>
      <c r="L7" s="13">
        <v>44635</v>
      </c>
      <c r="M7" s="7"/>
      <c r="N7" s="13">
        <v>40479</v>
      </c>
      <c r="O7" s="7"/>
      <c r="P7" s="13">
        <v>37348</v>
      </c>
      <c r="R7" s="43">
        <v>35426</v>
      </c>
    </row>
    <row r="8" spans="1:24" ht="17.25" hidden="1" customHeight="1" x14ac:dyDescent="0.2">
      <c r="A8" s="2" t="s">
        <v>35</v>
      </c>
      <c r="B8" s="11">
        <v>1229</v>
      </c>
      <c r="C8" s="7"/>
      <c r="D8" s="13">
        <v>1081</v>
      </c>
      <c r="E8" s="7"/>
      <c r="F8" s="14">
        <v>941</v>
      </c>
      <c r="G8" s="7"/>
      <c r="H8" s="14">
        <v>839</v>
      </c>
      <c r="I8" s="7"/>
      <c r="J8" s="13">
        <v>752</v>
      </c>
      <c r="K8" s="7"/>
      <c r="L8" s="13">
        <v>690</v>
      </c>
      <c r="M8" s="7"/>
      <c r="N8" s="13">
        <v>621</v>
      </c>
      <c r="O8" s="7"/>
      <c r="P8" s="13">
        <v>587</v>
      </c>
      <c r="R8" s="43">
        <v>575</v>
      </c>
      <c r="V8" s="15" t="s">
        <v>99</v>
      </c>
    </row>
    <row r="9" spans="1:24" ht="30" hidden="1" customHeight="1" x14ac:dyDescent="0.2">
      <c r="A9" s="16" t="s">
        <v>61</v>
      </c>
      <c r="B9" s="6">
        <v>39627</v>
      </c>
      <c r="C9" s="16"/>
      <c r="D9" s="8">
        <v>41143</v>
      </c>
      <c r="E9" s="16"/>
      <c r="F9" s="8">
        <v>39137</v>
      </c>
      <c r="G9" s="16"/>
      <c r="H9" s="8">
        <v>34334</v>
      </c>
      <c r="I9" s="16"/>
      <c r="J9" s="8">
        <v>27808</v>
      </c>
      <c r="K9" s="16"/>
      <c r="L9" s="8">
        <v>28513</v>
      </c>
      <c r="M9" s="16"/>
      <c r="N9" s="8">
        <v>37327</v>
      </c>
      <c r="O9" s="7"/>
      <c r="P9" s="8">
        <v>41368</v>
      </c>
      <c r="R9" s="41">
        <v>41869</v>
      </c>
    </row>
    <row r="10" spans="1:24" ht="16.5" hidden="1" customHeight="1" x14ac:dyDescent="0.2">
      <c r="A10" s="17" t="s">
        <v>62</v>
      </c>
      <c r="B10" s="18">
        <v>9.6999999999999993</v>
      </c>
      <c r="C10" s="7"/>
      <c r="D10" s="19">
        <v>10</v>
      </c>
      <c r="E10" s="7"/>
      <c r="F10" s="20">
        <v>9.1999999999999993</v>
      </c>
      <c r="G10" s="7"/>
      <c r="H10" s="20">
        <v>7.8</v>
      </c>
      <c r="I10" s="7"/>
      <c r="J10" s="19">
        <v>6.2</v>
      </c>
      <c r="K10" s="7"/>
      <c r="L10" s="20">
        <v>6.3</v>
      </c>
      <c r="M10" s="7"/>
      <c r="N10" s="20">
        <f>ROUND(N9/SUM(N5,N9)*100,1)</f>
        <v>8.4</v>
      </c>
      <c r="O10" s="7"/>
      <c r="P10" s="20">
        <f>ROUND(P9/SUM(P5,P9)*100,1)</f>
        <v>9.4</v>
      </c>
      <c r="R10" s="20">
        <f>ROUND(R9/SUM(R5,R9)*100,1)</f>
        <v>9.5</v>
      </c>
    </row>
    <row r="11" spans="1:24" ht="13.5" customHeight="1" x14ac:dyDescent="0.2">
      <c r="A11" s="21"/>
      <c r="B11" s="22"/>
      <c r="D11" s="23"/>
      <c r="F11" s="23"/>
      <c r="T11" s="1" t="s">
        <v>54</v>
      </c>
    </row>
    <row r="12" spans="1:24" ht="10.5" customHeight="1" x14ac:dyDescent="0.2">
      <c r="A12" s="24"/>
      <c r="B12" s="24"/>
      <c r="C12" s="24"/>
      <c r="D12" s="24"/>
      <c r="E12" s="24"/>
      <c r="F12" s="24"/>
      <c r="G12" s="24"/>
      <c r="H12" s="24"/>
      <c r="I12" s="25"/>
      <c r="T12" s="1" t="s">
        <v>23</v>
      </c>
      <c r="U12" s="26">
        <v>30.73</v>
      </c>
      <c r="V12" s="26">
        <f>ROUND(W12/W$20*100,3)</f>
        <v>30.73</v>
      </c>
      <c r="W12" s="43">
        <v>105111</v>
      </c>
      <c r="X12" s="229"/>
    </row>
    <row r="13" spans="1:24" x14ac:dyDescent="0.2">
      <c r="A13" s="1" t="s">
        <v>134</v>
      </c>
      <c r="T13" s="1" t="s">
        <v>11</v>
      </c>
      <c r="U13" s="26">
        <v>8.8870000000000005</v>
      </c>
      <c r="V13" s="26">
        <f t="shared" ref="V13:V19" si="0">ROUND(W13/W$20*100,3)</f>
        <v>8.8870000000000005</v>
      </c>
      <c r="W13" s="43">
        <v>30396</v>
      </c>
      <c r="X13" s="229"/>
    </row>
    <row r="14" spans="1:24" x14ac:dyDescent="0.2">
      <c r="T14" s="1" t="s">
        <v>24</v>
      </c>
      <c r="U14" s="26">
        <v>49.076000000000001</v>
      </c>
      <c r="V14" s="26">
        <f t="shared" si="0"/>
        <v>49.076000000000001</v>
      </c>
      <c r="W14" s="43">
        <v>167859</v>
      </c>
      <c r="X14" s="15"/>
    </row>
    <row r="15" spans="1:24" x14ac:dyDescent="0.2">
      <c r="T15" s="1" t="s">
        <v>25</v>
      </c>
      <c r="U15" s="26">
        <v>2.1259999999999999</v>
      </c>
      <c r="V15" s="26">
        <f t="shared" si="0"/>
        <v>2.1259999999999999</v>
      </c>
      <c r="W15" s="43">
        <v>7273</v>
      </c>
    </row>
    <row r="16" spans="1:24" x14ac:dyDescent="0.2">
      <c r="T16" s="1" t="s">
        <v>26</v>
      </c>
      <c r="U16" s="26">
        <v>0.96099999999999997</v>
      </c>
      <c r="V16" s="26">
        <f t="shared" si="0"/>
        <v>0.96099999999999997</v>
      </c>
      <c r="W16" s="43">
        <v>3288</v>
      </c>
    </row>
    <row r="17" spans="20:23" x14ac:dyDescent="0.2">
      <c r="T17" s="1" t="s">
        <v>27</v>
      </c>
      <c r="U17" s="26">
        <v>3.8809999999999998</v>
      </c>
      <c r="V17" s="26">
        <f t="shared" si="0"/>
        <v>3.8809999999999998</v>
      </c>
      <c r="W17" s="43">
        <v>13274</v>
      </c>
    </row>
    <row r="18" spans="20:23" x14ac:dyDescent="0.2">
      <c r="T18" s="1" t="s">
        <v>28</v>
      </c>
      <c r="U18" s="26">
        <v>0.83299999999999996</v>
      </c>
      <c r="V18" s="26">
        <f t="shared" si="0"/>
        <v>0.83299999999999996</v>
      </c>
      <c r="W18" s="43">
        <v>2850</v>
      </c>
    </row>
    <row r="19" spans="20:23" x14ac:dyDescent="0.2">
      <c r="T19" s="1" t="s">
        <v>29</v>
      </c>
      <c r="U19" s="26">
        <v>3.5059999999999998</v>
      </c>
      <c r="V19" s="26">
        <f t="shared" si="0"/>
        <v>3.5059999999999998</v>
      </c>
      <c r="W19" s="43">
        <v>11991</v>
      </c>
    </row>
    <row r="20" spans="20:23" x14ac:dyDescent="0.2">
      <c r="U20" s="26">
        <f>SUM(U12:U19)</f>
        <v>100.00000000000001</v>
      </c>
      <c r="V20" s="26">
        <f>SUM(V12:V19)</f>
        <v>100.00000000000001</v>
      </c>
      <c r="W20" s="43">
        <f>SUM(W12:W19)</f>
        <v>342042</v>
      </c>
    </row>
  </sheetData>
  <mergeCells count="11">
    <mergeCell ref="A1:R1"/>
    <mergeCell ref="X12:X13"/>
    <mergeCell ref="L4:M4"/>
    <mergeCell ref="J2:O2"/>
    <mergeCell ref="B4:C4"/>
    <mergeCell ref="N4:O4"/>
    <mergeCell ref="D4:E4"/>
    <mergeCell ref="F4:G4"/>
    <mergeCell ref="H4:I4"/>
    <mergeCell ref="J4:K4"/>
    <mergeCell ref="B3:T3"/>
  </mergeCells>
  <phoneticPr fontId="1" type="noConversion"/>
  <printOptions horizontalCentered="1"/>
  <pageMargins left="0.59055118110236227" right="0.59055118110236227" top="7.6771653543307092" bottom="0.59055118110236227" header="0.51181102362204722" footer="0.51181102362204722"/>
  <pageSetup paperSize="9" scale="90" orientation="portrait" r:id="rId1"/>
  <headerFooter alignWithMargins="0"/>
  <ignoredErrors>
    <ignoredError sqref="B5:N5 P5 R5"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workbookViewId="0">
      <pane ySplit="4" topLeftCell="A5" activePane="bottomLeft" state="frozen"/>
      <selection pane="bottomLeft" activeCell="Q28" sqref="Q28"/>
    </sheetView>
  </sheetViews>
  <sheetFormatPr defaultColWidth="9.33203125" defaultRowHeight="12.75" x14ac:dyDescent="0.2"/>
  <cols>
    <col min="1" max="1" width="54.6640625" style="1" customWidth="1"/>
    <col min="2" max="2" width="10.83203125" style="1" customWidth="1"/>
    <col min="3" max="4" width="10.33203125" style="1" customWidth="1"/>
    <col min="5" max="6" width="9.83203125" style="1" customWidth="1"/>
    <col min="7" max="16384" width="9.33203125" style="1"/>
  </cols>
  <sheetData>
    <row r="1" spans="1:8" ht="15" x14ac:dyDescent="0.25">
      <c r="A1" s="234" t="s">
        <v>136</v>
      </c>
      <c r="B1" s="234"/>
      <c r="C1" s="234"/>
      <c r="D1" s="234"/>
      <c r="E1" s="234"/>
      <c r="F1" s="234"/>
    </row>
    <row r="2" spans="1:8" ht="22.5" customHeight="1" thickBot="1" x14ac:dyDescent="0.25">
      <c r="A2" s="48"/>
      <c r="B2" s="108"/>
      <c r="D2" s="108"/>
      <c r="E2" s="190"/>
      <c r="F2" s="53" t="s">
        <v>110</v>
      </c>
    </row>
    <row r="3" spans="1:8" ht="19.5" customHeight="1" x14ac:dyDescent="0.2">
      <c r="A3" s="3"/>
      <c r="B3" s="231" t="s">
        <v>111</v>
      </c>
      <c r="C3" s="235" t="s">
        <v>118</v>
      </c>
      <c r="D3" s="235"/>
      <c r="E3" s="235"/>
      <c r="F3" s="217"/>
    </row>
    <row r="4" spans="1:8" ht="16.5" customHeight="1" x14ac:dyDescent="0.2">
      <c r="A4" s="4"/>
      <c r="B4" s="214"/>
      <c r="C4" s="124" t="s">
        <v>30</v>
      </c>
      <c r="D4" s="124" t="s">
        <v>31</v>
      </c>
      <c r="E4" s="125" t="s">
        <v>33</v>
      </c>
      <c r="F4" s="120" t="s">
        <v>32</v>
      </c>
    </row>
    <row r="5" spans="1:8" ht="25.5" customHeight="1" x14ac:dyDescent="0.2">
      <c r="A5" s="30" t="s">
        <v>34</v>
      </c>
      <c r="B5" s="162">
        <f>SUM(B6:B24)</f>
        <v>342042</v>
      </c>
      <c r="C5" s="131">
        <f>SUM(C6:C24)</f>
        <v>121538</v>
      </c>
      <c r="D5" s="131">
        <f>SUM(D6:D24)</f>
        <v>211718</v>
      </c>
      <c r="E5" s="131">
        <f>SUM(E6:E24)</f>
        <v>61</v>
      </c>
      <c r="F5" s="131">
        <f>SUM(F6:F24)</f>
        <v>8725</v>
      </c>
    </row>
    <row r="6" spans="1:8" ht="21" customHeight="1" x14ac:dyDescent="0.2">
      <c r="A6" s="32" t="s">
        <v>89</v>
      </c>
      <c r="B6" s="163">
        <f>SUM(C6:F6)</f>
        <v>957</v>
      </c>
      <c r="C6" s="164">
        <v>352</v>
      </c>
      <c r="D6" s="164">
        <v>605</v>
      </c>
      <c r="E6" s="164" t="s">
        <v>69</v>
      </c>
      <c r="F6" s="165" t="s">
        <v>69</v>
      </c>
    </row>
    <row r="7" spans="1:8" ht="15" customHeight="1" x14ac:dyDescent="0.2">
      <c r="A7" s="32" t="s">
        <v>3</v>
      </c>
      <c r="B7" s="163">
        <f>SUM(C7:F7)</f>
        <v>974</v>
      </c>
      <c r="C7" s="164">
        <v>309</v>
      </c>
      <c r="D7" s="164">
        <v>289</v>
      </c>
      <c r="E7" s="164" t="s">
        <v>69</v>
      </c>
      <c r="F7" s="165">
        <v>376</v>
      </c>
    </row>
    <row r="8" spans="1:8" ht="15" customHeight="1" x14ac:dyDescent="0.2">
      <c r="A8" s="32" t="s">
        <v>4</v>
      </c>
      <c r="B8" s="163">
        <f>SUM(C8:F8)</f>
        <v>36586</v>
      </c>
      <c r="C8" s="164">
        <v>3233</v>
      </c>
      <c r="D8" s="164">
        <v>30661</v>
      </c>
      <c r="E8" s="164">
        <v>18</v>
      </c>
      <c r="F8" s="165">
        <v>2674</v>
      </c>
    </row>
    <row r="9" spans="1:8" ht="28.5" customHeight="1" x14ac:dyDescent="0.2">
      <c r="A9" s="35" t="s">
        <v>70</v>
      </c>
      <c r="B9" s="166">
        <f t="shared" ref="B9:B24" si="0">SUM(C9:F9)</f>
        <v>3202</v>
      </c>
      <c r="C9" s="167">
        <v>2893</v>
      </c>
      <c r="D9" s="167">
        <v>162</v>
      </c>
      <c r="E9" s="167" t="s">
        <v>69</v>
      </c>
      <c r="F9" s="168">
        <v>147</v>
      </c>
    </row>
    <row r="10" spans="1:8" ht="28.5" customHeight="1" x14ac:dyDescent="0.2">
      <c r="A10" s="35" t="s">
        <v>71</v>
      </c>
      <c r="B10" s="166">
        <f t="shared" si="0"/>
        <v>3573</v>
      </c>
      <c r="C10" s="167">
        <v>2513</v>
      </c>
      <c r="D10" s="167">
        <v>1060</v>
      </c>
      <c r="E10" s="167" t="s">
        <v>69</v>
      </c>
      <c r="F10" s="168" t="s">
        <v>69</v>
      </c>
    </row>
    <row r="11" spans="1:8" ht="15" customHeight="1" x14ac:dyDescent="0.2">
      <c r="A11" s="32" t="s">
        <v>5</v>
      </c>
      <c r="B11" s="163">
        <f t="shared" si="0"/>
        <v>17979</v>
      </c>
      <c r="C11" s="164">
        <v>2593</v>
      </c>
      <c r="D11" s="164">
        <v>15234</v>
      </c>
      <c r="E11" s="164">
        <v>4</v>
      </c>
      <c r="F11" s="165">
        <v>148</v>
      </c>
    </row>
    <row r="12" spans="1:8" ht="28.5" customHeight="1" x14ac:dyDescent="0.2">
      <c r="A12" s="35" t="s">
        <v>72</v>
      </c>
      <c r="B12" s="166">
        <f t="shared" si="0"/>
        <v>61851</v>
      </c>
      <c r="C12" s="167">
        <v>670</v>
      </c>
      <c r="D12" s="167">
        <v>60191</v>
      </c>
      <c r="E12" s="167">
        <v>19</v>
      </c>
      <c r="F12" s="168">
        <v>971</v>
      </c>
    </row>
    <row r="13" spans="1:8" ht="15" customHeight="1" x14ac:dyDescent="0.2">
      <c r="A13" s="32" t="s">
        <v>91</v>
      </c>
      <c r="B13" s="163">
        <f t="shared" si="0"/>
        <v>17177</v>
      </c>
      <c r="C13" s="164">
        <v>6474</v>
      </c>
      <c r="D13" s="164">
        <v>9532</v>
      </c>
      <c r="E13" s="164" t="s">
        <v>69</v>
      </c>
      <c r="F13" s="165">
        <v>1171</v>
      </c>
    </row>
    <row r="14" spans="1:8" ht="28.5" customHeight="1" x14ac:dyDescent="0.2">
      <c r="A14" s="35" t="s">
        <v>78</v>
      </c>
      <c r="B14" s="166">
        <f t="shared" si="0"/>
        <v>9470</v>
      </c>
      <c r="C14" s="167">
        <v>1223</v>
      </c>
      <c r="D14" s="167">
        <v>8129</v>
      </c>
      <c r="E14" s="167" t="s">
        <v>69</v>
      </c>
      <c r="F14" s="168">
        <v>118</v>
      </c>
    </row>
    <row r="15" spans="1:8" ht="15" customHeight="1" x14ac:dyDescent="0.2">
      <c r="A15" s="36" t="s">
        <v>73</v>
      </c>
      <c r="B15" s="163">
        <f t="shared" si="0"/>
        <v>20317</v>
      </c>
      <c r="C15" s="164">
        <v>3440</v>
      </c>
      <c r="D15" s="164">
        <v>16877</v>
      </c>
      <c r="E15" s="164" t="s">
        <v>69</v>
      </c>
      <c r="F15" s="165" t="s">
        <v>69</v>
      </c>
    </row>
    <row r="16" spans="1:8" ht="15" customHeight="1" x14ac:dyDescent="0.2">
      <c r="A16" s="32" t="s">
        <v>77</v>
      </c>
      <c r="B16" s="163">
        <f t="shared" si="0"/>
        <v>19486</v>
      </c>
      <c r="C16" s="164">
        <v>2938</v>
      </c>
      <c r="D16" s="164">
        <v>14968</v>
      </c>
      <c r="E16" s="164" t="s">
        <v>69</v>
      </c>
      <c r="F16" s="165">
        <v>1580</v>
      </c>
      <c r="H16" s="1" t="s">
        <v>64</v>
      </c>
    </row>
    <row r="17" spans="1:11" ht="15" customHeight="1" x14ac:dyDescent="0.2">
      <c r="A17" s="35" t="s">
        <v>74</v>
      </c>
      <c r="B17" s="163">
        <f t="shared" si="0"/>
        <v>3421</v>
      </c>
      <c r="C17" s="164">
        <v>396</v>
      </c>
      <c r="D17" s="164">
        <v>3025</v>
      </c>
      <c r="E17" s="164" t="s">
        <v>69</v>
      </c>
      <c r="F17" s="165" t="s">
        <v>69</v>
      </c>
    </row>
    <row r="18" spans="1:11" ht="15" customHeight="1" x14ac:dyDescent="0.2">
      <c r="A18" s="35" t="s">
        <v>75</v>
      </c>
      <c r="B18" s="163">
        <f t="shared" si="0"/>
        <v>24317</v>
      </c>
      <c r="C18" s="164">
        <v>3592</v>
      </c>
      <c r="D18" s="164">
        <v>20159</v>
      </c>
      <c r="E18" s="164">
        <v>6</v>
      </c>
      <c r="F18" s="165">
        <v>560</v>
      </c>
    </row>
    <row r="19" spans="1:11" ht="15" customHeight="1" x14ac:dyDescent="0.2">
      <c r="A19" s="35" t="s">
        <v>76</v>
      </c>
      <c r="B19" s="163">
        <f t="shared" si="0"/>
        <v>20288</v>
      </c>
      <c r="C19" s="164">
        <v>1108</v>
      </c>
      <c r="D19" s="164">
        <v>19180</v>
      </c>
      <c r="E19" s="164" t="s">
        <v>69</v>
      </c>
      <c r="F19" s="165" t="s">
        <v>69</v>
      </c>
    </row>
    <row r="20" spans="1:11" ht="15" customHeight="1" x14ac:dyDescent="0.2">
      <c r="A20" s="29" t="s">
        <v>7</v>
      </c>
      <c r="B20" s="163">
        <f t="shared" si="0"/>
        <v>34058</v>
      </c>
      <c r="C20" s="164">
        <v>33949</v>
      </c>
      <c r="D20" s="164">
        <v>76</v>
      </c>
      <c r="E20" s="164" t="s">
        <v>69</v>
      </c>
      <c r="F20" s="165">
        <v>33</v>
      </c>
    </row>
    <row r="21" spans="1:11" ht="15" customHeight="1" x14ac:dyDescent="0.2">
      <c r="A21" s="32" t="s">
        <v>6</v>
      </c>
      <c r="B21" s="163">
        <f t="shared" si="0"/>
        <v>28775</v>
      </c>
      <c r="C21" s="164">
        <v>26112</v>
      </c>
      <c r="D21" s="164">
        <v>2565</v>
      </c>
      <c r="E21" s="164" t="s">
        <v>69</v>
      </c>
      <c r="F21" s="165">
        <v>98</v>
      </c>
    </row>
    <row r="22" spans="1:11" ht="15" customHeight="1" x14ac:dyDescent="0.2">
      <c r="A22" s="35" t="s">
        <v>79</v>
      </c>
      <c r="B22" s="163">
        <f t="shared" si="0"/>
        <v>26942</v>
      </c>
      <c r="C22" s="164">
        <v>23513</v>
      </c>
      <c r="D22" s="164">
        <v>3409</v>
      </c>
      <c r="E22" s="164" t="s">
        <v>69</v>
      </c>
      <c r="F22" s="165">
        <v>20</v>
      </c>
    </row>
    <row r="23" spans="1:11" ht="15" customHeight="1" x14ac:dyDescent="0.2">
      <c r="A23" s="35" t="s">
        <v>81</v>
      </c>
      <c r="B23" s="163">
        <f t="shared" si="0"/>
        <v>7225</v>
      </c>
      <c r="C23" s="164">
        <v>4688</v>
      </c>
      <c r="D23" s="164">
        <v>2224</v>
      </c>
      <c r="E23" s="164" t="s">
        <v>69</v>
      </c>
      <c r="F23" s="165">
        <v>313</v>
      </c>
    </row>
    <row r="24" spans="1:11" ht="15" customHeight="1" x14ac:dyDescent="0.2">
      <c r="A24" s="35" t="s">
        <v>80</v>
      </c>
      <c r="B24" s="163">
        <f t="shared" si="0"/>
        <v>5444</v>
      </c>
      <c r="C24" s="164">
        <v>1542</v>
      </c>
      <c r="D24" s="164">
        <v>3372</v>
      </c>
      <c r="E24" s="164">
        <v>14</v>
      </c>
      <c r="F24" s="165">
        <v>516</v>
      </c>
    </row>
    <row r="25" spans="1:11" ht="21.75" customHeight="1" x14ac:dyDescent="0.2">
      <c r="A25" s="233" t="s">
        <v>112</v>
      </c>
      <c r="B25" s="233"/>
      <c r="D25" s="53"/>
    </row>
    <row r="26" spans="1:11" ht="18" customHeight="1" x14ac:dyDescent="0.2"/>
    <row r="28" spans="1:11" x14ac:dyDescent="0.2">
      <c r="H28" s="1" t="s">
        <v>53</v>
      </c>
      <c r="K28" s="1" t="s">
        <v>109</v>
      </c>
    </row>
    <row r="30" spans="1:11" x14ac:dyDescent="0.2">
      <c r="H30" s="1" t="s">
        <v>30</v>
      </c>
      <c r="I30" s="1">
        <v>35.5</v>
      </c>
      <c r="J30" s="1">
        <f>ROUND(K30/K$34*100,1)</f>
        <v>35.5</v>
      </c>
      <c r="K30" s="43">
        <f>SUM(C5)</f>
        <v>121538</v>
      </c>
    </row>
    <row r="31" spans="1:11" x14ac:dyDescent="0.2">
      <c r="H31" s="1" t="s">
        <v>31</v>
      </c>
      <c r="I31" s="1">
        <v>61.9</v>
      </c>
      <c r="J31" s="1">
        <f>ROUND(K31/K$34*100,1)</f>
        <v>61.9</v>
      </c>
      <c r="K31" s="43">
        <f>SUM(D5)</f>
        <v>211718</v>
      </c>
    </row>
    <row r="32" spans="1:11" x14ac:dyDescent="0.2">
      <c r="H32" s="1" t="s">
        <v>33</v>
      </c>
      <c r="I32" s="26">
        <v>0</v>
      </c>
      <c r="J32" s="26">
        <f>ROUND(K32/K$34*100,1)</f>
        <v>0</v>
      </c>
      <c r="K32" s="43">
        <f>SUM(E5)</f>
        <v>61</v>
      </c>
    </row>
    <row r="33" spans="8:13" x14ac:dyDescent="0.2">
      <c r="H33" s="1" t="s">
        <v>32</v>
      </c>
      <c r="I33" s="26">
        <v>2.6</v>
      </c>
      <c r="J33" s="26">
        <f>ROUND(K33/K$34*100,1)</f>
        <v>2.6</v>
      </c>
      <c r="K33" s="43">
        <f>SUM(F5)</f>
        <v>8725</v>
      </c>
    </row>
    <row r="34" spans="8:13" x14ac:dyDescent="0.2">
      <c r="I34" s="26">
        <f>SUM(I30:I33)</f>
        <v>100</v>
      </c>
      <c r="J34" s="26">
        <f>SUM(J30:J33)</f>
        <v>100</v>
      </c>
      <c r="K34" s="43">
        <f>SUM(K30:K33)</f>
        <v>342042</v>
      </c>
      <c r="M34" s="26"/>
    </row>
  </sheetData>
  <mergeCells count="4">
    <mergeCell ref="A25:B25"/>
    <mergeCell ref="A1:F1"/>
    <mergeCell ref="C3:F3"/>
    <mergeCell ref="B3:B4"/>
  </mergeCells>
  <phoneticPr fontId="1" type="noConversion"/>
  <printOptions horizontalCentered="1"/>
  <pageMargins left="0.59055118110236227" right="0.59055118110236227" top="0.98425196850393704" bottom="0.59055118110236227" header="0.51181102362204722" footer="0.51181102362204722"/>
  <pageSetup paperSize="9" scale="90" orientation="portrait" r:id="rId1"/>
  <headerFooter alignWithMargins="0">
    <oddFooter>&amp;L&amp;9 4</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showGridLines="0" workbookViewId="0">
      <selection activeCell="X14" sqref="X14"/>
    </sheetView>
  </sheetViews>
  <sheetFormatPr defaultColWidth="9.33203125" defaultRowHeight="12.75" x14ac:dyDescent="0.2"/>
  <cols>
    <col min="1" max="1" width="30.6640625" style="1" customWidth="1"/>
    <col min="2" max="2" width="9.33203125" style="1"/>
    <col min="3" max="3" width="1" style="1" customWidth="1"/>
    <col min="4" max="4" width="9.33203125" style="1"/>
    <col min="5" max="5" width="1" style="1" customWidth="1"/>
    <col min="6" max="6" width="9.33203125" style="1"/>
    <col min="7" max="7" width="1" style="1" customWidth="1"/>
    <col min="8" max="8" width="9.33203125" style="1"/>
    <col min="9" max="9" width="1" style="1" customWidth="1"/>
    <col min="10" max="10" width="9.33203125" style="1"/>
    <col min="11" max="11" width="1" style="1" customWidth="1"/>
    <col min="12" max="12" width="9.33203125" style="1"/>
    <col min="13" max="13" width="1" style="1" customWidth="1"/>
    <col min="14" max="14" width="8.6640625" style="1" customWidth="1"/>
    <col min="15" max="15" width="1" style="1" customWidth="1"/>
    <col min="16" max="16" width="8.6640625" style="1" customWidth="1"/>
    <col min="17" max="17" width="1" style="1" customWidth="1"/>
    <col min="18" max="18" width="6.6640625" style="1" customWidth="1"/>
    <col min="19" max="19" width="11.33203125" style="1" customWidth="1"/>
    <col min="20" max="20" width="6.6640625" style="1" customWidth="1"/>
    <col min="21" max="23" width="7.83203125" style="1" customWidth="1"/>
    <col min="24" max="16384" width="9.33203125" style="1"/>
  </cols>
  <sheetData>
    <row r="1" spans="1:21" ht="15" customHeight="1" x14ac:dyDescent="0.25">
      <c r="A1" s="239" t="s">
        <v>137</v>
      </c>
      <c r="B1" s="239"/>
      <c r="C1" s="239"/>
      <c r="D1" s="239"/>
      <c r="E1" s="239"/>
      <c r="F1" s="239"/>
      <c r="G1" s="239"/>
      <c r="H1" s="239"/>
      <c r="I1" s="239"/>
      <c r="J1" s="239"/>
      <c r="K1" s="239"/>
      <c r="L1" s="239"/>
      <c r="M1" s="239"/>
      <c r="N1" s="239"/>
      <c r="O1" s="239"/>
      <c r="P1" s="239"/>
      <c r="Q1" s="239"/>
    </row>
    <row r="2" spans="1:21" ht="22.5" customHeight="1" thickBot="1" x14ac:dyDescent="0.25">
      <c r="B2" s="55"/>
      <c r="C2" s="55"/>
      <c r="Q2" s="53" t="s">
        <v>110</v>
      </c>
    </row>
    <row r="3" spans="1:21" ht="18.75" customHeight="1" x14ac:dyDescent="0.2">
      <c r="A3" s="3"/>
      <c r="B3" s="240" t="s">
        <v>96</v>
      </c>
      <c r="C3" s="241"/>
      <c r="D3" s="241"/>
      <c r="E3" s="241"/>
      <c r="F3" s="241"/>
      <c r="G3" s="241"/>
      <c r="H3" s="241"/>
      <c r="I3" s="241"/>
      <c r="J3" s="241"/>
      <c r="K3" s="241"/>
      <c r="L3" s="241"/>
      <c r="M3" s="241"/>
      <c r="N3" s="241"/>
      <c r="O3" s="241"/>
      <c r="P3" s="241"/>
      <c r="Q3" s="241"/>
    </row>
    <row r="4" spans="1:21" ht="31.5" customHeight="1" x14ac:dyDescent="0.2">
      <c r="A4" s="7"/>
      <c r="B4" s="242" t="s">
        <v>117</v>
      </c>
      <c r="C4" s="242"/>
      <c r="D4" s="242" t="s">
        <v>2</v>
      </c>
      <c r="E4" s="242"/>
      <c r="F4" s="244" t="s">
        <v>122</v>
      </c>
      <c r="G4" s="236"/>
      <c r="H4" s="236"/>
      <c r="I4" s="236"/>
      <c r="J4" s="236" t="s">
        <v>123</v>
      </c>
      <c r="K4" s="236"/>
      <c r="L4" s="236"/>
      <c r="M4" s="236"/>
      <c r="N4" s="236" t="s">
        <v>124</v>
      </c>
      <c r="O4" s="236"/>
      <c r="P4" s="236"/>
      <c r="Q4" s="237"/>
    </row>
    <row r="5" spans="1:21" ht="17.25" customHeight="1" x14ac:dyDescent="0.2">
      <c r="A5" s="40"/>
      <c r="B5" s="243"/>
      <c r="C5" s="243"/>
      <c r="D5" s="243"/>
      <c r="E5" s="243"/>
      <c r="F5" s="238" t="s">
        <v>1</v>
      </c>
      <c r="G5" s="238"/>
      <c r="H5" s="238" t="s">
        <v>2</v>
      </c>
      <c r="I5" s="238"/>
      <c r="J5" s="238" t="s">
        <v>1</v>
      </c>
      <c r="K5" s="238"/>
      <c r="L5" s="238" t="s">
        <v>2</v>
      </c>
      <c r="M5" s="238"/>
      <c r="N5" s="238" t="s">
        <v>1</v>
      </c>
      <c r="O5" s="238"/>
      <c r="P5" s="238" t="s">
        <v>2</v>
      </c>
      <c r="Q5" s="211"/>
    </row>
    <row r="6" spans="1:21" ht="29.25" customHeight="1" x14ac:dyDescent="0.25">
      <c r="A6" s="56" t="s">
        <v>34</v>
      </c>
      <c r="B6" s="57">
        <f>SUM(B7:B25)</f>
        <v>342042</v>
      </c>
      <c r="C6" s="58"/>
      <c r="D6" s="59">
        <f>SUM(D7:D25)</f>
        <v>172529</v>
      </c>
      <c r="E6" s="60"/>
      <c r="F6" s="57">
        <f>SUM(F7:F25)</f>
        <v>286989</v>
      </c>
      <c r="G6" s="59"/>
      <c r="H6" s="59">
        <f>SUM(H7:H25)</f>
        <v>145142</v>
      </c>
      <c r="I6" s="59"/>
      <c r="J6" s="59">
        <f>SUM(J7:J25)</f>
        <v>53370</v>
      </c>
      <c r="K6" s="59"/>
      <c r="L6" s="59">
        <f>SUM(L7:L25)</f>
        <v>26393</v>
      </c>
      <c r="M6" s="59"/>
      <c r="N6" s="59">
        <f>SUM(N7:N25)</f>
        <v>1683</v>
      </c>
      <c r="O6" s="59"/>
      <c r="P6" s="59">
        <f>SUM(P7:P25)</f>
        <v>994</v>
      </c>
      <c r="Q6" s="7"/>
      <c r="S6" s="195"/>
      <c r="T6" s="191"/>
      <c r="U6" s="191"/>
    </row>
    <row r="7" spans="1:21" ht="29.25" customHeight="1" x14ac:dyDescent="0.25">
      <c r="A7" s="61" t="s">
        <v>89</v>
      </c>
      <c r="B7" s="172">
        <f>SUM(F7,J7,N7)</f>
        <v>957</v>
      </c>
      <c r="C7" s="52"/>
      <c r="D7" s="52">
        <f>SUM(H7,L7,P7)</f>
        <v>411</v>
      </c>
      <c r="E7" s="46"/>
      <c r="F7" s="173">
        <v>768</v>
      </c>
      <c r="G7" s="52"/>
      <c r="H7" s="174">
        <v>336</v>
      </c>
      <c r="I7" s="52"/>
      <c r="J7" s="174">
        <v>186</v>
      </c>
      <c r="K7" s="52"/>
      <c r="L7" s="174">
        <v>73</v>
      </c>
      <c r="M7" s="52"/>
      <c r="N7" s="174">
        <v>3</v>
      </c>
      <c r="O7" s="52"/>
      <c r="P7" s="173">
        <v>2</v>
      </c>
      <c r="Q7" s="7"/>
      <c r="S7" s="191"/>
      <c r="T7" s="191"/>
      <c r="U7" s="191"/>
    </row>
    <row r="8" spans="1:21" ht="16.5" customHeight="1" x14ac:dyDescent="0.2">
      <c r="A8" s="61" t="s">
        <v>3</v>
      </c>
      <c r="B8" s="62">
        <f>SUM(F8,J8,N8)</f>
        <v>974</v>
      </c>
      <c r="C8" s="14"/>
      <c r="D8" s="14">
        <f t="shared" ref="D8:D20" si="0">SUM(H8,L8,P8)</f>
        <v>267</v>
      </c>
      <c r="E8" s="44"/>
      <c r="F8" s="175">
        <v>926</v>
      </c>
      <c r="G8" s="14"/>
      <c r="H8" s="176">
        <v>260</v>
      </c>
      <c r="I8" s="14"/>
      <c r="J8" s="176">
        <v>37</v>
      </c>
      <c r="K8" s="14"/>
      <c r="L8" s="176">
        <v>4</v>
      </c>
      <c r="M8" s="14"/>
      <c r="N8" s="176">
        <v>11</v>
      </c>
      <c r="O8" s="14"/>
      <c r="P8" s="175">
        <v>3</v>
      </c>
      <c r="Q8" s="7"/>
    </row>
    <row r="9" spans="1:21" ht="16.5" customHeight="1" x14ac:dyDescent="0.2">
      <c r="A9" s="61" t="s">
        <v>4</v>
      </c>
      <c r="B9" s="62">
        <f t="shared" ref="B9:B25" si="1">SUM(F9,J9,N9)</f>
        <v>36586</v>
      </c>
      <c r="C9" s="14"/>
      <c r="D9" s="14">
        <f>SUM(H9,L9,P9)</f>
        <v>13011</v>
      </c>
      <c r="E9" s="44"/>
      <c r="F9" s="175">
        <v>30701</v>
      </c>
      <c r="G9" s="14"/>
      <c r="H9" s="176">
        <v>11222</v>
      </c>
      <c r="I9" s="14"/>
      <c r="J9" s="176">
        <v>5717</v>
      </c>
      <c r="K9" s="14"/>
      <c r="L9" s="176">
        <v>1695</v>
      </c>
      <c r="M9" s="14"/>
      <c r="N9" s="176">
        <v>168</v>
      </c>
      <c r="O9" s="14"/>
      <c r="P9" s="175">
        <v>94</v>
      </c>
      <c r="Q9" s="7"/>
    </row>
    <row r="10" spans="1:21" ht="28.5" customHeight="1" x14ac:dyDescent="0.2">
      <c r="A10" s="35" t="s">
        <v>70</v>
      </c>
      <c r="B10" s="172">
        <f t="shared" si="1"/>
        <v>3202</v>
      </c>
      <c r="C10" s="52"/>
      <c r="D10" s="52">
        <f t="shared" si="0"/>
        <v>1009</v>
      </c>
      <c r="E10" s="46"/>
      <c r="F10" s="173">
        <v>3113</v>
      </c>
      <c r="G10" s="52"/>
      <c r="H10" s="174">
        <v>986</v>
      </c>
      <c r="I10" s="52"/>
      <c r="J10" s="174">
        <v>69</v>
      </c>
      <c r="K10" s="52"/>
      <c r="L10" s="174">
        <v>16</v>
      </c>
      <c r="M10" s="52"/>
      <c r="N10" s="174">
        <v>20</v>
      </c>
      <c r="O10" s="52"/>
      <c r="P10" s="173">
        <v>7</v>
      </c>
      <c r="Q10" s="7"/>
    </row>
    <row r="11" spans="1:21" ht="51" customHeight="1" x14ac:dyDescent="0.2">
      <c r="A11" s="63" t="s">
        <v>71</v>
      </c>
      <c r="B11" s="172">
        <f t="shared" si="1"/>
        <v>3573</v>
      </c>
      <c r="C11" s="52"/>
      <c r="D11" s="52">
        <f t="shared" si="0"/>
        <v>513</v>
      </c>
      <c r="E11" s="46"/>
      <c r="F11" s="173">
        <v>3306</v>
      </c>
      <c r="G11" s="52"/>
      <c r="H11" s="174">
        <v>481</v>
      </c>
      <c r="I11" s="52"/>
      <c r="J11" s="174">
        <v>267</v>
      </c>
      <c r="K11" s="52"/>
      <c r="L11" s="174">
        <v>32</v>
      </c>
      <c r="M11" s="52"/>
      <c r="N11" s="174" t="s">
        <v>69</v>
      </c>
      <c r="O11" s="52"/>
      <c r="P11" s="173" t="s">
        <v>69</v>
      </c>
      <c r="Q11" s="7"/>
    </row>
    <row r="12" spans="1:21" ht="16.5" customHeight="1" x14ac:dyDescent="0.2">
      <c r="A12" s="32" t="s">
        <v>5</v>
      </c>
      <c r="B12" s="62">
        <f t="shared" si="1"/>
        <v>17979</v>
      </c>
      <c r="C12" s="14"/>
      <c r="D12" s="14">
        <f t="shared" si="0"/>
        <v>2230</v>
      </c>
      <c r="E12" s="44"/>
      <c r="F12" s="175">
        <v>14701</v>
      </c>
      <c r="G12" s="14"/>
      <c r="H12" s="176">
        <v>2047</v>
      </c>
      <c r="I12" s="14"/>
      <c r="J12" s="176">
        <v>3203</v>
      </c>
      <c r="K12" s="14"/>
      <c r="L12" s="176">
        <v>172</v>
      </c>
      <c r="M12" s="14"/>
      <c r="N12" s="176">
        <v>75</v>
      </c>
      <c r="O12" s="14"/>
      <c r="P12" s="175">
        <v>11</v>
      </c>
      <c r="Q12" s="7"/>
    </row>
    <row r="13" spans="1:21" ht="42" customHeight="1" x14ac:dyDescent="0.2">
      <c r="A13" s="35" t="s">
        <v>72</v>
      </c>
      <c r="B13" s="172">
        <f t="shared" si="1"/>
        <v>61851</v>
      </c>
      <c r="C13" s="52"/>
      <c r="D13" s="52">
        <f t="shared" si="0"/>
        <v>33260</v>
      </c>
      <c r="E13" s="46"/>
      <c r="F13" s="173">
        <v>49356</v>
      </c>
      <c r="G13" s="52"/>
      <c r="H13" s="174">
        <v>25700</v>
      </c>
      <c r="I13" s="52"/>
      <c r="J13" s="174">
        <v>12357</v>
      </c>
      <c r="K13" s="52"/>
      <c r="L13" s="174">
        <v>7471</v>
      </c>
      <c r="M13" s="52"/>
      <c r="N13" s="174">
        <v>138</v>
      </c>
      <c r="O13" s="52"/>
      <c r="P13" s="173">
        <v>89</v>
      </c>
      <c r="Q13" s="7"/>
    </row>
    <row r="14" spans="1:21" ht="16.5" customHeight="1" x14ac:dyDescent="0.2">
      <c r="A14" s="35" t="s">
        <v>91</v>
      </c>
      <c r="B14" s="62">
        <f t="shared" si="1"/>
        <v>17177</v>
      </c>
      <c r="C14" s="14"/>
      <c r="D14" s="14">
        <f t="shared" si="0"/>
        <v>5048</v>
      </c>
      <c r="E14" s="44"/>
      <c r="F14" s="175">
        <v>15115</v>
      </c>
      <c r="G14" s="14"/>
      <c r="H14" s="176">
        <v>4660</v>
      </c>
      <c r="I14" s="14"/>
      <c r="J14" s="176">
        <v>2044</v>
      </c>
      <c r="K14" s="14"/>
      <c r="L14" s="176">
        <v>379</v>
      </c>
      <c r="M14" s="14"/>
      <c r="N14" s="176">
        <v>18</v>
      </c>
      <c r="O14" s="14"/>
      <c r="P14" s="175">
        <v>9</v>
      </c>
      <c r="Q14" s="7"/>
    </row>
    <row r="15" spans="1:21" ht="28.5" customHeight="1" x14ac:dyDescent="0.2">
      <c r="A15" s="35" t="s">
        <v>78</v>
      </c>
      <c r="B15" s="172">
        <f t="shared" si="1"/>
        <v>9470</v>
      </c>
      <c r="C15" s="52"/>
      <c r="D15" s="52">
        <f t="shared" si="0"/>
        <v>4817</v>
      </c>
      <c r="E15" s="46"/>
      <c r="F15" s="173">
        <v>7053</v>
      </c>
      <c r="G15" s="52"/>
      <c r="H15" s="174">
        <v>3579</v>
      </c>
      <c r="I15" s="52"/>
      <c r="J15" s="174">
        <v>2414</v>
      </c>
      <c r="K15" s="52"/>
      <c r="L15" s="174">
        <v>1237</v>
      </c>
      <c r="M15" s="52"/>
      <c r="N15" s="174">
        <v>3</v>
      </c>
      <c r="O15" s="52"/>
      <c r="P15" s="173">
        <v>1</v>
      </c>
      <c r="Q15" s="7"/>
    </row>
    <row r="16" spans="1:21" ht="16.5" customHeight="1" x14ac:dyDescent="0.2">
      <c r="A16" s="47" t="s">
        <v>73</v>
      </c>
      <c r="B16" s="62">
        <f t="shared" si="1"/>
        <v>20317</v>
      </c>
      <c r="C16" s="14"/>
      <c r="D16" s="14">
        <f t="shared" si="0"/>
        <v>8040</v>
      </c>
      <c r="E16" s="44"/>
      <c r="F16" s="175">
        <v>18546</v>
      </c>
      <c r="G16" s="14"/>
      <c r="H16" s="176">
        <v>7291</v>
      </c>
      <c r="I16" s="14"/>
      <c r="J16" s="176">
        <v>1700</v>
      </c>
      <c r="K16" s="14"/>
      <c r="L16" s="176">
        <v>724</v>
      </c>
      <c r="M16" s="14"/>
      <c r="N16" s="176">
        <v>71</v>
      </c>
      <c r="O16" s="14"/>
      <c r="P16" s="175">
        <v>25</v>
      </c>
      <c r="Q16" s="7"/>
    </row>
    <row r="17" spans="1:21" ht="28.5" customHeight="1" x14ac:dyDescent="0.2">
      <c r="A17" s="35" t="s">
        <v>77</v>
      </c>
      <c r="B17" s="172">
        <f t="shared" si="1"/>
        <v>19486</v>
      </c>
      <c r="C17" s="52"/>
      <c r="D17" s="52">
        <f t="shared" si="0"/>
        <v>13140</v>
      </c>
      <c r="E17" s="46"/>
      <c r="F17" s="173">
        <v>18037</v>
      </c>
      <c r="G17" s="52"/>
      <c r="H17" s="174">
        <v>12209</v>
      </c>
      <c r="I17" s="52"/>
      <c r="J17" s="174">
        <v>1372</v>
      </c>
      <c r="K17" s="52"/>
      <c r="L17" s="174">
        <v>886</v>
      </c>
      <c r="M17" s="52"/>
      <c r="N17" s="174">
        <v>77</v>
      </c>
      <c r="O17" s="52"/>
      <c r="P17" s="173">
        <v>45</v>
      </c>
      <c r="Q17" s="7"/>
    </row>
    <row r="18" spans="1:21" ht="16.5" customHeight="1" x14ac:dyDescent="0.2">
      <c r="A18" s="35" t="s">
        <v>74</v>
      </c>
      <c r="B18" s="62">
        <f t="shared" si="1"/>
        <v>3421</v>
      </c>
      <c r="C18" s="14"/>
      <c r="D18" s="14">
        <f t="shared" si="0"/>
        <v>1560</v>
      </c>
      <c r="E18" s="44"/>
      <c r="F18" s="175">
        <v>2824</v>
      </c>
      <c r="G18" s="14"/>
      <c r="H18" s="176">
        <v>1345</v>
      </c>
      <c r="I18" s="14"/>
      <c r="J18" s="176">
        <v>590</v>
      </c>
      <c r="K18" s="14"/>
      <c r="L18" s="176">
        <v>212</v>
      </c>
      <c r="M18" s="14"/>
      <c r="N18" s="176">
        <v>7</v>
      </c>
      <c r="O18" s="14"/>
      <c r="P18" s="175">
        <v>3</v>
      </c>
      <c r="Q18" s="7"/>
    </row>
    <row r="19" spans="1:21" ht="28.5" customHeight="1" x14ac:dyDescent="0.2">
      <c r="A19" s="35" t="s">
        <v>75</v>
      </c>
      <c r="B19" s="172">
        <f t="shared" si="1"/>
        <v>24317</v>
      </c>
      <c r="C19" s="52"/>
      <c r="D19" s="52">
        <f t="shared" si="0"/>
        <v>12016</v>
      </c>
      <c r="E19" s="46"/>
      <c r="F19" s="173">
        <v>20724</v>
      </c>
      <c r="G19" s="52"/>
      <c r="H19" s="174">
        <v>10265</v>
      </c>
      <c r="I19" s="52"/>
      <c r="J19" s="174">
        <v>3296</v>
      </c>
      <c r="K19" s="52"/>
      <c r="L19" s="174">
        <v>1583</v>
      </c>
      <c r="M19" s="52"/>
      <c r="N19" s="174">
        <v>297</v>
      </c>
      <c r="O19" s="52"/>
      <c r="P19" s="173">
        <v>168</v>
      </c>
      <c r="Q19" s="7"/>
    </row>
    <row r="20" spans="1:21" ht="28.5" customHeight="1" x14ac:dyDescent="0.2">
      <c r="A20" s="35" t="s">
        <v>76</v>
      </c>
      <c r="B20" s="172">
        <f t="shared" si="1"/>
        <v>20288</v>
      </c>
      <c r="C20" s="52"/>
      <c r="D20" s="52">
        <f t="shared" si="0"/>
        <v>8490</v>
      </c>
      <c r="E20" s="46"/>
      <c r="F20" s="173">
        <v>10891</v>
      </c>
      <c r="G20" s="52"/>
      <c r="H20" s="174">
        <v>3576</v>
      </c>
      <c r="I20" s="52"/>
      <c r="J20" s="174">
        <v>9381</v>
      </c>
      <c r="K20" s="52"/>
      <c r="L20" s="174">
        <v>4901</v>
      </c>
      <c r="M20" s="52"/>
      <c r="N20" s="174">
        <v>16</v>
      </c>
      <c r="O20" s="52"/>
      <c r="P20" s="173">
        <v>13</v>
      </c>
      <c r="Q20" s="7"/>
    </row>
    <row r="21" spans="1:21" ht="28.5" customHeight="1" x14ac:dyDescent="0.2">
      <c r="A21" s="35" t="s">
        <v>7</v>
      </c>
      <c r="B21" s="172">
        <f t="shared" si="1"/>
        <v>34058</v>
      </c>
      <c r="C21" s="52"/>
      <c r="D21" s="52">
        <f>SUM(H21,L21,P21)</f>
        <v>18335</v>
      </c>
      <c r="E21" s="46"/>
      <c r="F21" s="173">
        <v>31530</v>
      </c>
      <c r="G21" s="45"/>
      <c r="H21" s="174">
        <v>17086</v>
      </c>
      <c r="I21" s="45"/>
      <c r="J21" s="174">
        <v>2367</v>
      </c>
      <c r="K21" s="45"/>
      <c r="L21" s="174">
        <v>1158</v>
      </c>
      <c r="M21" s="45"/>
      <c r="N21" s="174">
        <v>161</v>
      </c>
      <c r="O21" s="45"/>
      <c r="P21" s="173">
        <v>91</v>
      </c>
    </row>
    <row r="22" spans="1:21" ht="16.5" customHeight="1" x14ac:dyDescent="0.2">
      <c r="A22" s="32" t="s">
        <v>6</v>
      </c>
      <c r="B22" s="62">
        <f t="shared" si="1"/>
        <v>28775</v>
      </c>
      <c r="C22" s="14"/>
      <c r="D22" s="14">
        <f>SUM(H22,L22,P22)</f>
        <v>21917</v>
      </c>
      <c r="E22" s="44"/>
      <c r="F22" s="175">
        <v>24419</v>
      </c>
      <c r="G22" s="22"/>
      <c r="H22" s="176">
        <v>18866</v>
      </c>
      <c r="I22" s="22"/>
      <c r="J22" s="176">
        <v>3898</v>
      </c>
      <c r="K22" s="22"/>
      <c r="L22" s="176">
        <v>2724</v>
      </c>
      <c r="M22" s="22"/>
      <c r="N22" s="176">
        <v>458</v>
      </c>
      <c r="O22" s="22"/>
      <c r="P22" s="175">
        <v>327</v>
      </c>
    </row>
    <row r="23" spans="1:21" ht="28.5" customHeight="1" x14ac:dyDescent="0.2">
      <c r="A23" s="35" t="s">
        <v>79</v>
      </c>
      <c r="B23" s="172">
        <f t="shared" si="1"/>
        <v>26942</v>
      </c>
      <c r="C23" s="52"/>
      <c r="D23" s="52">
        <f>SUM(H23,L23,P23)</f>
        <v>21012</v>
      </c>
      <c r="E23" s="46"/>
      <c r="F23" s="173">
        <v>24566</v>
      </c>
      <c r="G23" s="45"/>
      <c r="H23" s="174">
        <v>19222</v>
      </c>
      <c r="I23" s="45"/>
      <c r="J23" s="174">
        <v>2312</v>
      </c>
      <c r="K23" s="45"/>
      <c r="L23" s="174">
        <v>1746</v>
      </c>
      <c r="M23" s="45"/>
      <c r="N23" s="174">
        <v>64</v>
      </c>
      <c r="O23" s="45"/>
      <c r="P23" s="173">
        <v>44</v>
      </c>
    </row>
    <row r="24" spans="1:21" ht="16.5" customHeight="1" x14ac:dyDescent="0.2">
      <c r="A24" s="35" t="s">
        <v>81</v>
      </c>
      <c r="B24" s="62">
        <f t="shared" si="1"/>
        <v>7225</v>
      </c>
      <c r="C24" s="14"/>
      <c r="D24" s="14">
        <f>SUM(H24,L24,P24)</f>
        <v>4212</v>
      </c>
      <c r="E24" s="44"/>
      <c r="F24" s="175">
        <v>5911</v>
      </c>
      <c r="G24" s="22"/>
      <c r="H24" s="176">
        <v>3411</v>
      </c>
      <c r="I24" s="22"/>
      <c r="J24" s="176">
        <v>1262</v>
      </c>
      <c r="K24" s="22"/>
      <c r="L24" s="176">
        <v>772</v>
      </c>
      <c r="M24" s="22"/>
      <c r="N24" s="176">
        <v>52</v>
      </c>
      <c r="O24" s="22"/>
      <c r="P24" s="175">
        <v>29</v>
      </c>
    </row>
    <row r="25" spans="1:21" ht="16.5" customHeight="1" x14ac:dyDescent="0.2">
      <c r="A25" s="35" t="s">
        <v>80</v>
      </c>
      <c r="B25" s="62">
        <f t="shared" si="1"/>
        <v>5444</v>
      </c>
      <c r="C25" s="14"/>
      <c r="D25" s="14">
        <f>SUM(H25,L25,P25)</f>
        <v>3241</v>
      </c>
      <c r="E25" s="44"/>
      <c r="F25" s="175">
        <v>4502</v>
      </c>
      <c r="G25" s="22"/>
      <c r="H25" s="176">
        <v>2600</v>
      </c>
      <c r="I25" s="22"/>
      <c r="J25" s="176">
        <v>898</v>
      </c>
      <c r="K25" s="22"/>
      <c r="L25" s="176">
        <v>608</v>
      </c>
      <c r="M25" s="22"/>
      <c r="N25" s="176">
        <v>44</v>
      </c>
      <c r="O25" s="22"/>
      <c r="P25" s="175">
        <v>33</v>
      </c>
    </row>
    <row r="26" spans="1:21" ht="24.75" customHeight="1" x14ac:dyDescent="0.2">
      <c r="A26" s="37" t="s">
        <v>112</v>
      </c>
      <c r="G26" s="43"/>
      <c r="H26" s="43"/>
      <c r="I26" s="43"/>
      <c r="J26" s="43"/>
      <c r="K26" s="43"/>
      <c r="L26" s="43"/>
      <c r="M26" s="43"/>
      <c r="N26" s="43"/>
      <c r="O26" s="43"/>
      <c r="P26" s="112"/>
    </row>
    <row r="27" spans="1:21" ht="15" customHeight="1" x14ac:dyDescent="0.2">
      <c r="A27" s="37"/>
    </row>
    <row r="28" spans="1:21" x14ac:dyDescent="0.2">
      <c r="A28" s="65"/>
      <c r="T28" s="26"/>
      <c r="U28" s="26"/>
    </row>
    <row r="29" spans="1:21" x14ac:dyDescent="0.2">
      <c r="T29" s="26"/>
      <c r="U29" s="26"/>
    </row>
    <row r="30" spans="1:21" x14ac:dyDescent="0.2">
      <c r="T30" s="26"/>
      <c r="U30" s="26"/>
    </row>
    <row r="31" spans="1:21" x14ac:dyDescent="0.2">
      <c r="T31" s="26"/>
      <c r="U31" s="26"/>
    </row>
    <row r="32" spans="1:21" x14ac:dyDescent="0.2">
      <c r="T32" s="26"/>
      <c r="U32" s="26"/>
    </row>
    <row r="33" spans="19:21" x14ac:dyDescent="0.2">
      <c r="T33" s="26"/>
      <c r="U33" s="26"/>
    </row>
    <row r="34" spans="19:21" x14ac:dyDescent="0.2">
      <c r="T34" s="26"/>
      <c r="U34" s="26"/>
    </row>
    <row r="35" spans="19:21" x14ac:dyDescent="0.2">
      <c r="T35" s="26"/>
      <c r="U35" s="26"/>
    </row>
    <row r="36" spans="19:21" x14ac:dyDescent="0.2">
      <c r="T36" s="26"/>
      <c r="U36" s="26"/>
    </row>
    <row r="37" spans="19:21" x14ac:dyDescent="0.2">
      <c r="S37" s="38"/>
      <c r="T37" s="15"/>
    </row>
    <row r="40" spans="19:21" ht="18" customHeight="1" x14ac:dyDescent="0.2"/>
  </sheetData>
  <mergeCells count="13">
    <mergeCell ref="N4:Q4"/>
    <mergeCell ref="N5:O5"/>
    <mergeCell ref="L5:M5"/>
    <mergeCell ref="P5:Q5"/>
    <mergeCell ref="A1:Q1"/>
    <mergeCell ref="B3:Q3"/>
    <mergeCell ref="D4:E5"/>
    <mergeCell ref="B4:C5"/>
    <mergeCell ref="F5:G5"/>
    <mergeCell ref="H5:I5"/>
    <mergeCell ref="J5:K5"/>
    <mergeCell ref="J4:M4"/>
    <mergeCell ref="F4:I4"/>
  </mergeCells>
  <phoneticPr fontId="1" type="noConversion"/>
  <printOptions horizontalCentered="1"/>
  <pageMargins left="0.59055118110236227" right="0.59055118110236227" top="0.98425196850393704" bottom="0.59055118110236227" header="0.51181102362204722" footer="0.51181102362204722"/>
  <pageSetup paperSize="9" scale="90" orientation="portrait" r:id="rId1"/>
  <headerFooter alignWithMargins="0">
    <oddFooter>&amp;R&amp;9 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6"/>
  <sheetViews>
    <sheetView showGridLines="0" workbookViewId="0">
      <pane ySplit="5" topLeftCell="A6" activePane="bottomLeft" state="frozen"/>
      <selection pane="bottomLeft" activeCell="AE21" sqref="AE21"/>
    </sheetView>
  </sheetViews>
  <sheetFormatPr defaultColWidth="9.33203125" defaultRowHeight="12.75" x14ac:dyDescent="0.2"/>
  <cols>
    <col min="1" max="1" width="22.6640625" style="1" customWidth="1"/>
    <col min="2" max="2" width="8.5" style="1" customWidth="1"/>
    <col min="3" max="3" width="0.83203125" style="1" customWidth="1"/>
    <col min="4" max="4" width="8.33203125" style="1" customWidth="1"/>
    <col min="5" max="5" width="0.83203125" style="1" customWidth="1"/>
    <col min="6" max="6" width="7.5" style="1" customWidth="1"/>
    <col min="7" max="7" width="0.83203125" style="1" customWidth="1"/>
    <col min="8" max="8" width="7.6640625" style="1" customWidth="1"/>
    <col min="9" max="9" width="0.83203125" style="1" customWidth="1"/>
    <col min="10" max="10" width="8.6640625" style="1" customWidth="1"/>
    <col min="11" max="11" width="0.83203125" style="1" customWidth="1"/>
    <col min="12" max="12" width="7.6640625" style="1" customWidth="1"/>
    <col min="13" max="13" width="0.83203125" style="1" customWidth="1"/>
    <col min="14" max="14" width="8.6640625" style="1" customWidth="1"/>
    <col min="15" max="15" width="0.6640625" style="1" customWidth="1"/>
    <col min="16" max="16" width="7.6640625" style="1" customWidth="1"/>
    <col min="17" max="17" width="0.6640625" style="1" customWidth="1"/>
    <col min="18" max="18" width="6.5" style="1" customWidth="1"/>
    <col min="19" max="19" width="0.5" style="1" customWidth="1"/>
    <col min="20" max="20" width="7.5" style="1" customWidth="1"/>
    <col min="21" max="21" width="0.5" style="1" customWidth="1"/>
    <col min="22" max="22" width="7" style="1" customWidth="1"/>
    <col min="23" max="23" width="0.83203125" style="1" customWidth="1"/>
    <col min="24" max="24" width="7.5" style="1" customWidth="1"/>
    <col min="25" max="25" width="0.6640625" style="1" customWidth="1"/>
    <col min="26" max="16384" width="9.33203125" style="1"/>
  </cols>
  <sheetData>
    <row r="1" spans="1:30" ht="15" x14ac:dyDescent="0.25">
      <c r="A1" s="234" t="s">
        <v>138</v>
      </c>
      <c r="B1" s="234"/>
      <c r="C1" s="234"/>
      <c r="D1" s="234"/>
      <c r="E1" s="234"/>
      <c r="F1" s="234"/>
      <c r="G1" s="234"/>
      <c r="H1" s="234"/>
      <c r="I1" s="234"/>
      <c r="J1" s="234"/>
      <c r="K1" s="234"/>
      <c r="L1" s="234"/>
      <c r="M1" s="234"/>
      <c r="N1" s="234"/>
      <c r="O1" s="234"/>
      <c r="P1" s="234"/>
      <c r="Q1" s="234"/>
      <c r="R1" s="234"/>
      <c r="S1" s="234"/>
      <c r="T1" s="234"/>
      <c r="U1" s="234"/>
      <c r="V1" s="234"/>
      <c r="W1" s="234"/>
      <c r="X1" s="234"/>
      <c r="Y1" s="234"/>
    </row>
    <row r="2" spans="1:30" ht="20.25" customHeight="1" thickBot="1" x14ac:dyDescent="0.25">
      <c r="Y2" s="53" t="s">
        <v>110</v>
      </c>
      <c r="Z2" s="53"/>
    </row>
    <row r="3" spans="1:30" ht="19.5" customHeight="1" x14ac:dyDescent="0.2">
      <c r="A3" s="49"/>
      <c r="B3" s="232" t="s">
        <v>111</v>
      </c>
      <c r="C3" s="250"/>
      <c r="D3" s="217" t="s">
        <v>12</v>
      </c>
      <c r="E3" s="218"/>
      <c r="F3" s="218"/>
      <c r="G3" s="218"/>
      <c r="H3" s="218"/>
      <c r="I3" s="218"/>
      <c r="J3" s="218"/>
      <c r="K3" s="218"/>
      <c r="L3" s="218"/>
      <c r="M3" s="218"/>
      <c r="N3" s="218"/>
      <c r="O3" s="218"/>
      <c r="P3" s="218"/>
      <c r="Q3" s="218"/>
      <c r="R3" s="218"/>
      <c r="S3" s="218"/>
      <c r="T3" s="218"/>
      <c r="U3" s="218"/>
      <c r="V3" s="218"/>
      <c r="W3" s="218"/>
      <c r="X3" s="218"/>
      <c r="Y3" s="218"/>
    </row>
    <row r="4" spans="1:30" ht="19.5" customHeight="1" x14ac:dyDescent="0.2">
      <c r="A4" s="32"/>
      <c r="B4" s="251"/>
      <c r="C4" s="252"/>
      <c r="D4" s="211" t="s">
        <v>23</v>
      </c>
      <c r="E4" s="212"/>
      <c r="F4" s="212"/>
      <c r="G4" s="212"/>
      <c r="H4" s="212"/>
      <c r="I4" s="212"/>
      <c r="J4" s="212"/>
      <c r="K4" s="216"/>
      <c r="L4" s="255" t="s">
        <v>11</v>
      </c>
      <c r="M4" s="256"/>
      <c r="N4" s="255" t="s">
        <v>24</v>
      </c>
      <c r="O4" s="256"/>
      <c r="P4" s="255" t="s">
        <v>25</v>
      </c>
      <c r="Q4" s="256"/>
      <c r="R4" s="245" t="s">
        <v>125</v>
      </c>
      <c r="S4" s="253"/>
      <c r="T4" s="245" t="s">
        <v>126</v>
      </c>
      <c r="U4" s="253"/>
      <c r="V4" s="245" t="s">
        <v>127</v>
      </c>
      <c r="W4" s="253"/>
      <c r="X4" s="245" t="s">
        <v>128</v>
      </c>
      <c r="Y4" s="246"/>
    </row>
    <row r="5" spans="1:30" ht="36" customHeight="1" x14ac:dyDescent="0.2">
      <c r="A5" s="40"/>
      <c r="B5" s="227"/>
      <c r="C5" s="215"/>
      <c r="D5" s="211" t="s">
        <v>1</v>
      </c>
      <c r="E5" s="216"/>
      <c r="F5" s="237" t="s">
        <v>103</v>
      </c>
      <c r="G5" s="244"/>
      <c r="H5" s="237" t="s">
        <v>104</v>
      </c>
      <c r="I5" s="244"/>
      <c r="J5" s="237" t="s">
        <v>10</v>
      </c>
      <c r="K5" s="244"/>
      <c r="L5" s="214"/>
      <c r="M5" s="215"/>
      <c r="N5" s="214"/>
      <c r="O5" s="215"/>
      <c r="P5" s="214"/>
      <c r="Q5" s="215"/>
      <c r="R5" s="247"/>
      <c r="S5" s="254"/>
      <c r="T5" s="247"/>
      <c r="U5" s="254"/>
      <c r="V5" s="247"/>
      <c r="W5" s="254"/>
      <c r="X5" s="247"/>
      <c r="Y5" s="248"/>
      <c r="AB5" s="1" t="s">
        <v>64</v>
      </c>
    </row>
    <row r="6" spans="1:30" ht="30" customHeight="1" x14ac:dyDescent="0.25">
      <c r="A6" s="66" t="s">
        <v>34</v>
      </c>
      <c r="B6" s="50">
        <f>SUM(B7:B25)</f>
        <v>342042</v>
      </c>
      <c r="C6" s="127"/>
      <c r="D6" s="50">
        <f>SUM(D7:D25)</f>
        <v>105111</v>
      </c>
      <c r="E6" s="9"/>
      <c r="F6" s="50">
        <f>SUM(F7:F25)</f>
        <v>7270</v>
      </c>
      <c r="G6" s="50"/>
      <c r="H6" s="50">
        <f>SUM(H7:H25)</f>
        <v>4799</v>
      </c>
      <c r="I6" s="9">
        <v>53405</v>
      </c>
      <c r="J6" s="50">
        <f>SUM(J7:J25)</f>
        <v>93042</v>
      </c>
      <c r="K6" s="51"/>
      <c r="L6" s="50">
        <f>SUM(L7:L25)</f>
        <v>30396</v>
      </c>
      <c r="M6" s="60"/>
      <c r="N6" s="50">
        <f>SUM(N7:N25)</f>
        <v>167859</v>
      </c>
      <c r="O6" s="60"/>
      <c r="P6" s="50">
        <f>SUM(P7:P25)</f>
        <v>7273</v>
      </c>
      <c r="Q6" s="60"/>
      <c r="R6" s="50">
        <f>SUM(R7:R25)</f>
        <v>3288</v>
      </c>
      <c r="S6" s="51"/>
      <c r="T6" s="50">
        <f>SUM(T7:T25)</f>
        <v>13274</v>
      </c>
      <c r="U6" s="60"/>
      <c r="V6" s="50">
        <f>SUM(V7:V25)</f>
        <v>2850</v>
      </c>
      <c r="W6" s="60"/>
      <c r="X6" s="50">
        <f>SUM(X7:X25)</f>
        <v>11991</v>
      </c>
      <c r="Y6" s="55"/>
    </row>
    <row r="7" spans="1:30" ht="33.75" customHeight="1" x14ac:dyDescent="0.2">
      <c r="A7" s="35" t="s">
        <v>89</v>
      </c>
      <c r="B7" s="45">
        <f>SUM(D7,L7:X7)</f>
        <v>957</v>
      </c>
      <c r="C7" s="46"/>
      <c r="D7" s="45">
        <f>SUM(F7:J7)</f>
        <v>329</v>
      </c>
      <c r="E7" s="52"/>
      <c r="F7" s="128">
        <v>7</v>
      </c>
      <c r="G7" s="45"/>
      <c r="H7" s="128">
        <v>25</v>
      </c>
      <c r="I7" s="52"/>
      <c r="J7" s="128">
        <v>297</v>
      </c>
      <c r="K7" s="46"/>
      <c r="L7" s="128">
        <v>44</v>
      </c>
      <c r="M7" s="46"/>
      <c r="N7" s="128">
        <v>358</v>
      </c>
      <c r="O7" s="46"/>
      <c r="P7" s="128">
        <v>74</v>
      </c>
      <c r="Q7" s="46"/>
      <c r="R7" s="128">
        <v>7</v>
      </c>
      <c r="S7" s="46"/>
      <c r="T7" s="128">
        <v>54</v>
      </c>
      <c r="U7" s="46"/>
      <c r="V7" s="130">
        <v>6</v>
      </c>
      <c r="W7" s="46"/>
      <c r="X7" s="130">
        <v>85</v>
      </c>
      <c r="AD7" s="1" t="s">
        <v>64</v>
      </c>
    </row>
    <row r="8" spans="1:30" ht="16.5" customHeight="1" x14ac:dyDescent="0.2">
      <c r="A8" s="32" t="s">
        <v>3</v>
      </c>
      <c r="B8" s="22">
        <f t="shared" ref="B8:B25" si="0">SUM(D8,L8:X8)</f>
        <v>974</v>
      </c>
      <c r="C8" s="44"/>
      <c r="D8" s="22">
        <f>SUM(F8:J8)</f>
        <v>445</v>
      </c>
      <c r="E8" s="14"/>
      <c r="F8" s="129">
        <v>6</v>
      </c>
      <c r="G8" s="22"/>
      <c r="H8" s="129">
        <v>23</v>
      </c>
      <c r="I8" s="14"/>
      <c r="J8" s="129">
        <v>416</v>
      </c>
      <c r="K8" s="44"/>
      <c r="L8" s="129">
        <v>45</v>
      </c>
      <c r="M8" s="44"/>
      <c r="N8" s="129">
        <v>380</v>
      </c>
      <c r="O8" s="44"/>
      <c r="P8" s="129">
        <v>6</v>
      </c>
      <c r="Q8" s="44"/>
      <c r="R8" s="129">
        <v>33</v>
      </c>
      <c r="S8" s="44"/>
      <c r="T8" s="129">
        <v>56</v>
      </c>
      <c r="U8" s="44"/>
      <c r="V8" s="126">
        <v>1</v>
      </c>
      <c r="W8" s="44"/>
      <c r="X8" s="126">
        <v>8</v>
      </c>
    </row>
    <row r="9" spans="1:30" ht="16.5" customHeight="1" x14ac:dyDescent="0.2">
      <c r="A9" s="32" t="s">
        <v>4</v>
      </c>
      <c r="B9" s="22">
        <f t="shared" si="0"/>
        <v>36586</v>
      </c>
      <c r="C9" s="44"/>
      <c r="D9" s="22">
        <f t="shared" ref="D9:D20" si="1">SUM(F9:J9)</f>
        <v>7541</v>
      </c>
      <c r="E9" s="14"/>
      <c r="F9" s="129">
        <v>101</v>
      </c>
      <c r="G9" s="22"/>
      <c r="H9" s="129">
        <v>486</v>
      </c>
      <c r="I9" s="14"/>
      <c r="J9" s="129">
        <v>6954</v>
      </c>
      <c r="K9" s="44"/>
      <c r="L9" s="129">
        <v>2121</v>
      </c>
      <c r="M9" s="44"/>
      <c r="N9" s="129">
        <v>19685</v>
      </c>
      <c r="O9" s="44"/>
      <c r="P9" s="129">
        <v>1225</v>
      </c>
      <c r="Q9" s="44"/>
      <c r="R9" s="129">
        <v>775</v>
      </c>
      <c r="S9" s="44"/>
      <c r="T9" s="129">
        <v>2574</v>
      </c>
      <c r="U9" s="44"/>
      <c r="V9" s="126">
        <v>595</v>
      </c>
      <c r="W9" s="44"/>
      <c r="X9" s="126">
        <v>2070</v>
      </c>
    </row>
    <row r="10" spans="1:30" ht="42" customHeight="1" x14ac:dyDescent="0.2">
      <c r="A10" s="35" t="s">
        <v>70</v>
      </c>
      <c r="B10" s="45">
        <f t="shared" si="0"/>
        <v>3202</v>
      </c>
      <c r="C10" s="46"/>
      <c r="D10" s="45">
        <f t="shared" si="1"/>
        <v>1106</v>
      </c>
      <c r="E10" s="52"/>
      <c r="F10" s="128">
        <v>18</v>
      </c>
      <c r="G10" s="45"/>
      <c r="H10" s="128">
        <v>112</v>
      </c>
      <c r="I10" s="52"/>
      <c r="J10" s="128">
        <v>976</v>
      </c>
      <c r="K10" s="46"/>
      <c r="L10" s="128">
        <v>282</v>
      </c>
      <c r="M10" s="46"/>
      <c r="N10" s="128">
        <v>1236</v>
      </c>
      <c r="O10" s="46"/>
      <c r="P10" s="128">
        <v>39</v>
      </c>
      <c r="Q10" s="46"/>
      <c r="R10" s="128">
        <v>339</v>
      </c>
      <c r="S10" s="46"/>
      <c r="T10" s="128">
        <v>112</v>
      </c>
      <c r="U10" s="46"/>
      <c r="V10" s="130">
        <v>21</v>
      </c>
      <c r="W10" s="46"/>
      <c r="X10" s="130">
        <v>67</v>
      </c>
    </row>
    <row r="11" spans="1:30" ht="66" customHeight="1" x14ac:dyDescent="0.2">
      <c r="A11" s="35" t="s">
        <v>71</v>
      </c>
      <c r="B11" s="45">
        <f t="shared" si="0"/>
        <v>3573</v>
      </c>
      <c r="C11" s="46"/>
      <c r="D11" s="45">
        <f t="shared" si="1"/>
        <v>254</v>
      </c>
      <c r="E11" s="52"/>
      <c r="F11" s="128">
        <v>1</v>
      </c>
      <c r="G11" s="45"/>
      <c r="H11" s="128">
        <v>26</v>
      </c>
      <c r="I11" s="52"/>
      <c r="J11" s="128">
        <v>227</v>
      </c>
      <c r="K11" s="46"/>
      <c r="L11" s="128">
        <v>136</v>
      </c>
      <c r="M11" s="46"/>
      <c r="N11" s="128">
        <v>1709</v>
      </c>
      <c r="O11" s="46"/>
      <c r="P11" s="128">
        <v>111</v>
      </c>
      <c r="Q11" s="46"/>
      <c r="R11" s="128">
        <v>184</v>
      </c>
      <c r="S11" s="46"/>
      <c r="T11" s="128">
        <v>412</v>
      </c>
      <c r="U11" s="46"/>
      <c r="V11" s="130">
        <v>102</v>
      </c>
      <c r="W11" s="46"/>
      <c r="X11" s="130">
        <v>665</v>
      </c>
    </row>
    <row r="12" spans="1:30" ht="16.5" customHeight="1" x14ac:dyDescent="0.2">
      <c r="A12" s="32" t="s">
        <v>5</v>
      </c>
      <c r="B12" s="22">
        <f t="shared" si="0"/>
        <v>17979</v>
      </c>
      <c r="C12" s="44"/>
      <c r="D12" s="22">
        <f t="shared" si="1"/>
        <v>2043</v>
      </c>
      <c r="E12" s="14"/>
      <c r="F12" s="129">
        <v>6</v>
      </c>
      <c r="G12" s="22"/>
      <c r="H12" s="129">
        <v>36</v>
      </c>
      <c r="I12" s="14"/>
      <c r="J12" s="129">
        <v>2001</v>
      </c>
      <c r="K12" s="44"/>
      <c r="L12" s="129">
        <v>1090</v>
      </c>
      <c r="M12" s="44"/>
      <c r="N12" s="129">
        <v>8885</v>
      </c>
      <c r="O12" s="44"/>
      <c r="P12" s="129">
        <v>435</v>
      </c>
      <c r="Q12" s="44"/>
      <c r="R12" s="129">
        <v>349</v>
      </c>
      <c r="S12" s="44"/>
      <c r="T12" s="129">
        <v>3017</v>
      </c>
      <c r="U12" s="44"/>
      <c r="V12" s="126">
        <v>730</v>
      </c>
      <c r="W12" s="44"/>
      <c r="X12" s="126">
        <v>1430</v>
      </c>
    </row>
    <row r="13" spans="1:30" ht="52.5" customHeight="1" x14ac:dyDescent="0.2">
      <c r="A13" s="35" t="s">
        <v>72</v>
      </c>
      <c r="B13" s="45">
        <f t="shared" si="0"/>
        <v>61851</v>
      </c>
      <c r="C13" s="46"/>
      <c r="D13" s="45">
        <f t="shared" si="1"/>
        <v>11305</v>
      </c>
      <c r="E13" s="52"/>
      <c r="F13" s="128">
        <v>51</v>
      </c>
      <c r="G13" s="45"/>
      <c r="H13" s="128">
        <v>320</v>
      </c>
      <c r="I13" s="52"/>
      <c r="J13" s="128">
        <v>10934</v>
      </c>
      <c r="K13" s="46"/>
      <c r="L13" s="128">
        <v>3745</v>
      </c>
      <c r="M13" s="46"/>
      <c r="N13" s="128">
        <v>41587</v>
      </c>
      <c r="O13" s="46"/>
      <c r="P13" s="128">
        <v>873</v>
      </c>
      <c r="Q13" s="46"/>
      <c r="R13" s="128">
        <v>319</v>
      </c>
      <c r="S13" s="46"/>
      <c r="T13" s="128">
        <v>2275</v>
      </c>
      <c r="U13" s="46"/>
      <c r="V13" s="130">
        <v>252</v>
      </c>
      <c r="W13" s="46"/>
      <c r="X13" s="130">
        <v>1495</v>
      </c>
    </row>
    <row r="14" spans="1:30" ht="16.5" customHeight="1" x14ac:dyDescent="0.2">
      <c r="A14" s="35" t="s">
        <v>91</v>
      </c>
      <c r="B14" s="22">
        <f t="shared" si="0"/>
        <v>17177</v>
      </c>
      <c r="C14" s="44"/>
      <c r="D14" s="22">
        <f t="shared" si="1"/>
        <v>2410</v>
      </c>
      <c r="E14" s="14"/>
      <c r="F14" s="129">
        <v>20</v>
      </c>
      <c r="G14" s="22"/>
      <c r="H14" s="129">
        <v>97</v>
      </c>
      <c r="I14" s="14"/>
      <c r="J14" s="129">
        <v>2293</v>
      </c>
      <c r="K14" s="44"/>
      <c r="L14" s="129">
        <v>1187</v>
      </c>
      <c r="M14" s="44"/>
      <c r="N14" s="129">
        <v>11503</v>
      </c>
      <c r="O14" s="44"/>
      <c r="P14" s="129">
        <v>360</v>
      </c>
      <c r="Q14" s="44"/>
      <c r="R14" s="129">
        <v>245</v>
      </c>
      <c r="S14" s="44"/>
      <c r="T14" s="129">
        <v>1051</v>
      </c>
      <c r="U14" s="44"/>
      <c r="V14" s="126">
        <v>88</v>
      </c>
      <c r="W14" s="44"/>
      <c r="X14" s="126">
        <v>333</v>
      </c>
    </row>
    <row r="15" spans="1:30" ht="42" customHeight="1" x14ac:dyDescent="0.2">
      <c r="A15" s="35" t="s">
        <v>78</v>
      </c>
      <c r="B15" s="45">
        <f t="shared" si="0"/>
        <v>9470</v>
      </c>
      <c r="C15" s="46"/>
      <c r="D15" s="45">
        <f t="shared" si="1"/>
        <v>657</v>
      </c>
      <c r="E15" s="52"/>
      <c r="F15" s="128" t="s">
        <v>69</v>
      </c>
      <c r="G15" s="45"/>
      <c r="H15" s="128">
        <v>18</v>
      </c>
      <c r="I15" s="52"/>
      <c r="J15" s="128">
        <v>639</v>
      </c>
      <c r="K15" s="46"/>
      <c r="L15" s="128">
        <v>309</v>
      </c>
      <c r="M15" s="46"/>
      <c r="N15" s="128">
        <v>6709</v>
      </c>
      <c r="O15" s="46"/>
      <c r="P15" s="128">
        <v>286</v>
      </c>
      <c r="Q15" s="46"/>
      <c r="R15" s="128">
        <v>147</v>
      </c>
      <c r="S15" s="46"/>
      <c r="T15" s="128">
        <v>535</v>
      </c>
      <c r="U15" s="46"/>
      <c r="V15" s="130">
        <v>249</v>
      </c>
      <c r="W15" s="46"/>
      <c r="X15" s="130">
        <v>578</v>
      </c>
    </row>
    <row r="16" spans="1:30" ht="28.5" customHeight="1" x14ac:dyDescent="0.2">
      <c r="A16" s="47" t="s">
        <v>73</v>
      </c>
      <c r="B16" s="45">
        <f t="shared" si="0"/>
        <v>20317</v>
      </c>
      <c r="C16" s="46"/>
      <c r="D16" s="45">
        <f t="shared" si="1"/>
        <v>10022</v>
      </c>
      <c r="E16" s="52"/>
      <c r="F16" s="128">
        <v>98</v>
      </c>
      <c r="G16" s="45"/>
      <c r="H16" s="128">
        <v>556</v>
      </c>
      <c r="I16" s="52"/>
      <c r="J16" s="128">
        <v>9368</v>
      </c>
      <c r="K16" s="46"/>
      <c r="L16" s="128">
        <v>2074</v>
      </c>
      <c r="M16" s="46"/>
      <c r="N16" s="128">
        <v>7828</v>
      </c>
      <c r="O16" s="46"/>
      <c r="P16" s="128">
        <v>85</v>
      </c>
      <c r="Q16" s="46"/>
      <c r="R16" s="128">
        <v>123</v>
      </c>
      <c r="S16" s="46"/>
      <c r="T16" s="128">
        <v>99</v>
      </c>
      <c r="U16" s="46"/>
      <c r="V16" s="130">
        <v>24</v>
      </c>
      <c r="W16" s="46"/>
      <c r="X16" s="130">
        <v>62</v>
      </c>
    </row>
    <row r="17" spans="1:24" ht="28.5" customHeight="1" x14ac:dyDescent="0.2">
      <c r="A17" s="35" t="s">
        <v>77</v>
      </c>
      <c r="B17" s="45">
        <f t="shared" si="0"/>
        <v>19486</v>
      </c>
      <c r="C17" s="46"/>
      <c r="D17" s="45">
        <f t="shared" si="1"/>
        <v>9228</v>
      </c>
      <c r="E17" s="52"/>
      <c r="F17" s="128">
        <v>36</v>
      </c>
      <c r="G17" s="45"/>
      <c r="H17" s="128">
        <v>457</v>
      </c>
      <c r="I17" s="52"/>
      <c r="J17" s="128">
        <v>8735</v>
      </c>
      <c r="K17" s="46"/>
      <c r="L17" s="128">
        <v>2312</v>
      </c>
      <c r="M17" s="46"/>
      <c r="N17" s="128">
        <v>7730</v>
      </c>
      <c r="O17" s="46"/>
      <c r="P17" s="128">
        <v>112</v>
      </c>
      <c r="Q17" s="46"/>
      <c r="R17" s="128">
        <v>20</v>
      </c>
      <c r="S17" s="46"/>
      <c r="T17" s="128">
        <v>50</v>
      </c>
      <c r="U17" s="46"/>
      <c r="V17" s="130">
        <v>8</v>
      </c>
      <c r="W17" s="46"/>
      <c r="X17" s="130">
        <v>26</v>
      </c>
    </row>
    <row r="18" spans="1:24" ht="28.5" customHeight="1" x14ac:dyDescent="0.2">
      <c r="A18" s="35" t="s">
        <v>74</v>
      </c>
      <c r="B18" s="45">
        <f t="shared" si="0"/>
        <v>3421</v>
      </c>
      <c r="C18" s="46"/>
      <c r="D18" s="45">
        <f t="shared" si="1"/>
        <v>650</v>
      </c>
      <c r="E18" s="52"/>
      <c r="F18" s="128">
        <v>2</v>
      </c>
      <c r="G18" s="45"/>
      <c r="H18" s="128">
        <v>20</v>
      </c>
      <c r="I18" s="52"/>
      <c r="J18" s="128">
        <v>628</v>
      </c>
      <c r="K18" s="46"/>
      <c r="L18" s="128">
        <v>324</v>
      </c>
      <c r="M18" s="46"/>
      <c r="N18" s="128">
        <v>1770</v>
      </c>
      <c r="O18" s="46"/>
      <c r="P18" s="128">
        <v>72</v>
      </c>
      <c r="Q18" s="46"/>
      <c r="R18" s="128">
        <v>27</v>
      </c>
      <c r="S18" s="46"/>
      <c r="T18" s="128">
        <v>184</v>
      </c>
      <c r="U18" s="46"/>
      <c r="V18" s="130">
        <v>56</v>
      </c>
      <c r="W18" s="46"/>
      <c r="X18" s="130">
        <v>338</v>
      </c>
    </row>
    <row r="19" spans="1:24" ht="28.5" customHeight="1" x14ac:dyDescent="0.2">
      <c r="A19" s="35" t="s">
        <v>75</v>
      </c>
      <c r="B19" s="45">
        <f t="shared" si="0"/>
        <v>24317</v>
      </c>
      <c r="C19" s="46"/>
      <c r="D19" s="45">
        <f t="shared" si="1"/>
        <v>13655</v>
      </c>
      <c r="E19" s="52"/>
      <c r="F19" s="128">
        <v>1291</v>
      </c>
      <c r="G19" s="45"/>
      <c r="H19" s="128">
        <v>513</v>
      </c>
      <c r="I19" s="52"/>
      <c r="J19" s="128">
        <v>11851</v>
      </c>
      <c r="K19" s="46"/>
      <c r="L19" s="128">
        <v>1903</v>
      </c>
      <c r="M19" s="46"/>
      <c r="N19" s="128">
        <v>7920</v>
      </c>
      <c r="O19" s="46"/>
      <c r="P19" s="128">
        <v>236</v>
      </c>
      <c r="Q19" s="46"/>
      <c r="R19" s="128">
        <v>146</v>
      </c>
      <c r="S19" s="46"/>
      <c r="T19" s="128">
        <v>222</v>
      </c>
      <c r="U19" s="46"/>
      <c r="V19" s="130">
        <v>35</v>
      </c>
      <c r="W19" s="46"/>
      <c r="X19" s="130">
        <v>200</v>
      </c>
    </row>
    <row r="20" spans="1:24" ht="42" customHeight="1" x14ac:dyDescent="0.2">
      <c r="A20" s="35" t="s">
        <v>76</v>
      </c>
      <c r="B20" s="45">
        <f t="shared" si="0"/>
        <v>20288</v>
      </c>
      <c r="C20" s="46"/>
      <c r="D20" s="45">
        <f t="shared" si="1"/>
        <v>2085</v>
      </c>
      <c r="E20" s="52"/>
      <c r="F20" s="128">
        <v>8</v>
      </c>
      <c r="G20" s="45"/>
      <c r="H20" s="128">
        <v>48</v>
      </c>
      <c r="I20" s="52"/>
      <c r="J20" s="128">
        <v>2029</v>
      </c>
      <c r="K20" s="46"/>
      <c r="L20" s="128">
        <v>1033</v>
      </c>
      <c r="M20" s="46"/>
      <c r="N20" s="128">
        <v>13757</v>
      </c>
      <c r="O20" s="46"/>
      <c r="P20" s="128">
        <v>607</v>
      </c>
      <c r="Q20" s="46"/>
      <c r="R20" s="128">
        <v>83</v>
      </c>
      <c r="S20" s="46"/>
      <c r="T20" s="128">
        <v>592</v>
      </c>
      <c r="U20" s="46"/>
      <c r="V20" s="130">
        <v>95</v>
      </c>
      <c r="W20" s="46"/>
      <c r="X20" s="130">
        <v>2036</v>
      </c>
    </row>
    <row r="21" spans="1:24" ht="42" customHeight="1" x14ac:dyDescent="0.2">
      <c r="A21" s="35" t="s">
        <v>7</v>
      </c>
      <c r="B21" s="45">
        <f t="shared" si="0"/>
        <v>34058</v>
      </c>
      <c r="C21" s="46"/>
      <c r="D21" s="45">
        <f>SUM(F21:J21)</f>
        <v>15397</v>
      </c>
      <c r="E21" s="45"/>
      <c r="F21" s="128">
        <v>299</v>
      </c>
      <c r="G21" s="45"/>
      <c r="H21" s="128">
        <v>790</v>
      </c>
      <c r="I21" s="45"/>
      <c r="J21" s="128">
        <v>14308</v>
      </c>
      <c r="K21" s="46"/>
      <c r="L21" s="128">
        <v>3047</v>
      </c>
      <c r="M21" s="46"/>
      <c r="N21" s="128">
        <v>14155</v>
      </c>
      <c r="O21" s="46"/>
      <c r="P21" s="128">
        <v>252</v>
      </c>
      <c r="Q21" s="46"/>
      <c r="R21" s="128">
        <v>136</v>
      </c>
      <c r="S21" s="46"/>
      <c r="T21" s="128">
        <v>700</v>
      </c>
      <c r="U21" s="46"/>
      <c r="V21" s="130">
        <v>86</v>
      </c>
      <c r="W21" s="46"/>
      <c r="X21" s="130">
        <v>285</v>
      </c>
    </row>
    <row r="22" spans="1:24" ht="16.5" customHeight="1" x14ac:dyDescent="0.2">
      <c r="A22" s="32" t="s">
        <v>6</v>
      </c>
      <c r="B22" s="22">
        <f t="shared" si="0"/>
        <v>28775</v>
      </c>
      <c r="C22" s="44"/>
      <c r="D22" s="22">
        <f>SUM(F22:J22)</f>
        <v>16256</v>
      </c>
      <c r="E22" s="22"/>
      <c r="F22" s="129">
        <v>3867</v>
      </c>
      <c r="G22" s="22"/>
      <c r="H22" s="129">
        <v>472</v>
      </c>
      <c r="I22" s="22"/>
      <c r="J22" s="129">
        <v>11917</v>
      </c>
      <c r="K22" s="44"/>
      <c r="L22" s="129">
        <v>5607</v>
      </c>
      <c r="M22" s="44"/>
      <c r="N22" s="129">
        <v>4271</v>
      </c>
      <c r="O22" s="44"/>
      <c r="P22" s="129">
        <v>606</v>
      </c>
      <c r="Q22" s="44"/>
      <c r="R22" s="129">
        <v>159</v>
      </c>
      <c r="S22" s="44"/>
      <c r="T22" s="129">
        <v>588</v>
      </c>
      <c r="U22" s="44"/>
      <c r="V22" s="126">
        <v>120</v>
      </c>
      <c r="W22" s="44"/>
      <c r="X22" s="126">
        <v>1168</v>
      </c>
    </row>
    <row r="23" spans="1:24" ht="28.5" customHeight="1" x14ac:dyDescent="0.2">
      <c r="A23" s="35" t="s">
        <v>79</v>
      </c>
      <c r="B23" s="45">
        <f>SUM(D23,L23:X23)</f>
        <v>26942</v>
      </c>
      <c r="C23" s="46"/>
      <c r="D23" s="45">
        <f>SUM(F23:J23)</f>
        <v>7542</v>
      </c>
      <c r="E23" s="45"/>
      <c r="F23" s="128">
        <v>1356</v>
      </c>
      <c r="G23" s="45"/>
      <c r="H23" s="128">
        <v>566</v>
      </c>
      <c r="I23" s="45"/>
      <c r="J23" s="128">
        <v>5620</v>
      </c>
      <c r="K23" s="46"/>
      <c r="L23" s="128">
        <v>4269</v>
      </c>
      <c r="M23" s="46"/>
      <c r="N23" s="128">
        <v>11921</v>
      </c>
      <c r="O23" s="46"/>
      <c r="P23" s="128">
        <v>1529</v>
      </c>
      <c r="Q23" s="46"/>
      <c r="R23" s="128">
        <v>133</v>
      </c>
      <c r="S23" s="46"/>
      <c r="T23" s="128">
        <v>484</v>
      </c>
      <c r="U23" s="46"/>
      <c r="V23" s="130">
        <v>232</v>
      </c>
      <c r="W23" s="46"/>
      <c r="X23" s="130">
        <v>832</v>
      </c>
    </row>
    <row r="24" spans="1:24" ht="28.5" customHeight="1" x14ac:dyDescent="0.2">
      <c r="A24" s="35" t="s">
        <v>81</v>
      </c>
      <c r="B24" s="45">
        <f t="shared" si="0"/>
        <v>7225</v>
      </c>
      <c r="C24" s="46"/>
      <c r="D24" s="45">
        <f>SUM(F24:J24)</f>
        <v>2331</v>
      </c>
      <c r="E24" s="45"/>
      <c r="F24" s="128">
        <v>78</v>
      </c>
      <c r="G24" s="45"/>
      <c r="H24" s="128">
        <v>130</v>
      </c>
      <c r="I24" s="45"/>
      <c r="J24" s="128">
        <v>2123</v>
      </c>
      <c r="K24" s="46"/>
      <c r="L24" s="128">
        <v>462</v>
      </c>
      <c r="M24" s="46"/>
      <c r="N24" s="128">
        <v>3819</v>
      </c>
      <c r="O24" s="46"/>
      <c r="P24" s="128">
        <v>264</v>
      </c>
      <c r="Q24" s="46"/>
      <c r="R24" s="128">
        <v>27</v>
      </c>
      <c r="S24" s="46"/>
      <c r="T24" s="128">
        <v>136</v>
      </c>
      <c r="U24" s="46"/>
      <c r="V24" s="130">
        <v>29</v>
      </c>
      <c r="W24" s="46"/>
      <c r="X24" s="130">
        <v>157</v>
      </c>
    </row>
    <row r="25" spans="1:24" ht="28.5" customHeight="1" x14ac:dyDescent="0.2">
      <c r="A25" s="35" t="s">
        <v>80</v>
      </c>
      <c r="B25" s="45">
        <f t="shared" si="0"/>
        <v>5444</v>
      </c>
      <c r="C25" s="46"/>
      <c r="D25" s="45">
        <f>SUM(F25:J25)</f>
        <v>1855</v>
      </c>
      <c r="E25" s="45"/>
      <c r="F25" s="128">
        <v>25</v>
      </c>
      <c r="G25" s="45"/>
      <c r="H25" s="128">
        <v>104</v>
      </c>
      <c r="I25" s="45"/>
      <c r="J25" s="128">
        <v>1726</v>
      </c>
      <c r="K25" s="46"/>
      <c r="L25" s="128">
        <v>406</v>
      </c>
      <c r="M25" s="46"/>
      <c r="N25" s="128">
        <v>2636</v>
      </c>
      <c r="O25" s="46"/>
      <c r="P25" s="128">
        <v>101</v>
      </c>
      <c r="Q25" s="46"/>
      <c r="R25" s="128">
        <v>36</v>
      </c>
      <c r="S25" s="46"/>
      <c r="T25" s="128">
        <v>133</v>
      </c>
      <c r="U25" s="46"/>
      <c r="V25" s="130">
        <v>121</v>
      </c>
      <c r="W25" s="46"/>
      <c r="X25" s="130">
        <v>156</v>
      </c>
    </row>
    <row r="26" spans="1:24" ht="24.75" customHeight="1" x14ac:dyDescent="0.2">
      <c r="A26" s="233" t="s">
        <v>112</v>
      </c>
      <c r="B26" s="249"/>
      <c r="C26" s="249"/>
      <c r="D26" s="249"/>
      <c r="X26" s="111"/>
    </row>
  </sheetData>
  <mergeCells count="16">
    <mergeCell ref="A1:Y1"/>
    <mergeCell ref="X4:Y5"/>
    <mergeCell ref="A26:D26"/>
    <mergeCell ref="B3:C5"/>
    <mergeCell ref="F5:G5"/>
    <mergeCell ref="D5:E5"/>
    <mergeCell ref="H5:I5"/>
    <mergeCell ref="D3:Y3"/>
    <mergeCell ref="J5:K5"/>
    <mergeCell ref="R4:S5"/>
    <mergeCell ref="T4:U5"/>
    <mergeCell ref="V4:W5"/>
    <mergeCell ref="D4:K4"/>
    <mergeCell ref="L4:M5"/>
    <mergeCell ref="N4:O5"/>
    <mergeCell ref="P4:Q5"/>
  </mergeCells>
  <phoneticPr fontId="1" type="noConversion"/>
  <printOptions horizontalCentered="1"/>
  <pageMargins left="0.59055118110236227" right="0.59055118110236227" top="0.98425196850393704" bottom="0.59055118110236227" header="0.51181102362204722" footer="0.51181102362204722"/>
  <pageSetup paperSize="9" scale="85" orientation="portrait" r:id="rId1"/>
  <headerFooter alignWithMargins="0">
    <oddFooter>&amp;L&amp;9 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12</vt:i4>
      </vt:variant>
    </vt:vector>
  </HeadingPairs>
  <TitlesOfParts>
    <vt:vector size="29" baseType="lpstr">
      <vt:lpstr>Tab.1.1.</vt:lpstr>
      <vt:lpstr>Tab 1.2.</vt:lpstr>
      <vt:lpstr>Tab 1.3.</vt:lpstr>
      <vt:lpstr>graf 1</vt:lpstr>
      <vt:lpstr>Tab 1.4.</vt:lpstr>
      <vt:lpstr>graf 2</vt:lpstr>
      <vt:lpstr>Tab. 2.1.</vt:lpstr>
      <vt:lpstr>Tab. 2.2.</vt:lpstr>
      <vt:lpstr>Tab. 2.3.</vt:lpstr>
      <vt:lpstr>Tab. 2.4.</vt:lpstr>
      <vt:lpstr>Tab. 2.5.</vt:lpstr>
      <vt:lpstr>Tab. 3.1.</vt:lpstr>
      <vt:lpstr>Tab. 3.1.nas,1.</vt:lpstr>
      <vt:lpstr>Tab. 3.1.nas,2.</vt:lpstr>
      <vt:lpstr>Tab. 4.1.</vt:lpstr>
      <vt:lpstr>Tab. 4.2.</vt:lpstr>
      <vt:lpstr>Metodologija</vt:lpstr>
      <vt:lpstr>'graf 1'!Print_Area</vt:lpstr>
      <vt:lpstr>'graf 2'!Print_Area</vt:lpstr>
      <vt:lpstr>'Tab 1.2.'!Print_Area</vt:lpstr>
      <vt:lpstr>'Tab 1.3.'!Print_Area</vt:lpstr>
      <vt:lpstr>'Tab. 2.1.'!Print_Area</vt:lpstr>
      <vt:lpstr>'Tab. 2.2.'!Print_Area</vt:lpstr>
      <vt:lpstr>'Tab. 2.3.'!Print_Area</vt:lpstr>
      <vt:lpstr>'Tab. 3.1.'!Print_Area</vt:lpstr>
      <vt:lpstr>'Tab. 3.1.nas,1.'!Print_Area</vt:lpstr>
      <vt:lpstr>'Tab. 3.1.nas,2.'!Print_Area</vt:lpstr>
      <vt:lpstr>'Tab. 4.1.'!Print_Area</vt:lpstr>
      <vt:lpstr>Tab.1.1.!Print_Area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gost</dc:creator>
  <cp:lastModifiedBy>HelpDesk</cp:lastModifiedBy>
  <cp:lastPrinted>2017-07-18T09:10:52Z</cp:lastPrinted>
  <dcterms:created xsi:type="dcterms:W3CDTF">2003-05-08T09:45:42Z</dcterms:created>
  <dcterms:modified xsi:type="dcterms:W3CDTF">2017-07-18T09:34:23Z</dcterms:modified>
</cp:coreProperties>
</file>